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60" yWindow="180" windowWidth="13305" windowHeight="12420" activeTab="4"/>
  </bookViews>
  <sheets>
    <sheet name="36-146р от 25.12.23" sheetId="5" r:id="rId1"/>
    <sheet name="40-157р от 24.05.24" sheetId="13" r:id="rId2"/>
    <sheet name="42-165р от 13.08.24" sheetId="14" r:id="rId3"/>
    <sheet name="45-173р от 01.11.24" sheetId="15" r:id="rId4"/>
    <sheet name="46-174р от 12.12.24" sheetId="16" r:id="rId5"/>
  </sheets>
  <calcPr calcId="144525"/>
</workbook>
</file>

<file path=xl/calcChain.xml><?xml version="1.0" encoding="utf-8"?>
<calcChain xmlns="http://schemas.openxmlformats.org/spreadsheetml/2006/main">
  <c r="P24" i="16" l="1"/>
  <c r="P55" i="16"/>
  <c r="R328" i="16"/>
  <c r="O328" i="16" s="1"/>
  <c r="R327" i="16"/>
  <c r="O327" i="16"/>
  <c r="R326" i="16"/>
  <c r="O326" i="16"/>
  <c r="R325" i="16"/>
  <c r="O325" i="16" s="1"/>
  <c r="R324" i="16"/>
  <c r="O324" i="16" s="1"/>
  <c r="R323" i="16"/>
  <c r="O323" i="16" s="1"/>
  <c r="R322" i="16"/>
  <c r="O322" i="16"/>
  <c r="R321" i="16"/>
  <c r="O321" i="16"/>
  <c r="R320" i="16"/>
  <c r="O320" i="16" s="1"/>
  <c r="R319" i="16"/>
  <c r="O319" i="16"/>
  <c r="R318" i="16"/>
  <c r="O318" i="16"/>
  <c r="R317" i="16"/>
  <c r="O317" i="16" s="1"/>
  <c r="R316" i="16"/>
  <c r="O316" i="16" s="1"/>
  <c r="R315" i="16"/>
  <c r="O315" i="16" s="1"/>
  <c r="R314" i="16"/>
  <c r="O314" i="16"/>
  <c r="R313" i="16"/>
  <c r="O313" i="16"/>
  <c r="R312" i="16"/>
  <c r="O312" i="16" s="1"/>
  <c r="R311" i="16"/>
  <c r="O311" i="16"/>
  <c r="R310" i="16"/>
  <c r="O310" i="16"/>
  <c r="R309" i="16"/>
  <c r="O309" i="16" s="1"/>
  <c r="R308" i="16"/>
  <c r="O308" i="16" s="1"/>
  <c r="R307" i="16"/>
  <c r="O307" i="16" s="1"/>
  <c r="R306" i="16"/>
  <c r="O306" i="16"/>
  <c r="R305" i="16"/>
  <c r="O305" i="16"/>
  <c r="V304" i="16"/>
  <c r="U304" i="16"/>
  <c r="T304" i="16"/>
  <c r="S304" i="16"/>
  <c r="Q304" i="16"/>
  <c r="P304" i="16"/>
  <c r="R303" i="16"/>
  <c r="O303" i="16" s="1"/>
  <c r="R302" i="16"/>
  <c r="O302" i="16" s="1"/>
  <c r="R301" i="16"/>
  <c r="O301" i="16"/>
  <c r="R300" i="16"/>
  <c r="O300" i="16"/>
  <c r="R299" i="16"/>
  <c r="O299" i="16" s="1"/>
  <c r="R298" i="16"/>
  <c r="O298" i="16"/>
  <c r="R297" i="16"/>
  <c r="O297" i="16"/>
  <c r="R296" i="16"/>
  <c r="O296" i="16" s="1"/>
  <c r="R295" i="16"/>
  <c r="O295" i="16" s="1"/>
  <c r="R294" i="16"/>
  <c r="O294" i="16" s="1"/>
  <c r="R293" i="16"/>
  <c r="O293" i="16"/>
  <c r="R292" i="16"/>
  <c r="O292" i="16"/>
  <c r="R291" i="16"/>
  <c r="O291" i="16" s="1"/>
  <c r="R290" i="16"/>
  <c r="O290" i="16"/>
  <c r="R289" i="16"/>
  <c r="O289" i="16"/>
  <c r="R288" i="16"/>
  <c r="O288" i="16" s="1"/>
  <c r="R287" i="16"/>
  <c r="O287" i="16" s="1"/>
  <c r="R286" i="16"/>
  <c r="O286" i="16" s="1"/>
  <c r="R285" i="16"/>
  <c r="O285" i="16"/>
  <c r="R284" i="16"/>
  <c r="O284" i="16"/>
  <c r="R283" i="16"/>
  <c r="O283" i="16" s="1"/>
  <c r="R282" i="16"/>
  <c r="O282" i="16"/>
  <c r="R281" i="16"/>
  <c r="O281" i="16"/>
  <c r="R280" i="16"/>
  <c r="O280" i="16" s="1"/>
  <c r="R279" i="16"/>
  <c r="O279" i="16" s="1"/>
  <c r="R278" i="16"/>
  <c r="O278" i="16" s="1"/>
  <c r="R277" i="16"/>
  <c r="O277" i="16"/>
  <c r="R276" i="16"/>
  <c r="O276" i="16"/>
  <c r="R275" i="16"/>
  <c r="O275" i="16" s="1"/>
  <c r="R274" i="16"/>
  <c r="O274" i="16"/>
  <c r="R273" i="16"/>
  <c r="O273" i="16"/>
  <c r="R272" i="16"/>
  <c r="O272" i="16" s="1"/>
  <c r="R271" i="16"/>
  <c r="O271" i="16" s="1"/>
  <c r="R270" i="16"/>
  <c r="O270" i="16" s="1"/>
  <c r="R269" i="16"/>
  <c r="O269" i="16"/>
  <c r="R268" i="16"/>
  <c r="O268" i="16"/>
  <c r="R267" i="16"/>
  <c r="O267" i="16" s="1"/>
  <c r="R266" i="16"/>
  <c r="O266" i="16"/>
  <c r="R265" i="16"/>
  <c r="O265" i="16"/>
  <c r="R264" i="16"/>
  <c r="O264" i="16" s="1"/>
  <c r="R263" i="16"/>
  <c r="O263" i="16" s="1"/>
  <c r="R262" i="16"/>
  <c r="O262" i="16" s="1"/>
  <c r="R261" i="16"/>
  <c r="O261" i="16"/>
  <c r="R260" i="16"/>
  <c r="O260" i="16"/>
  <c r="R259" i="16"/>
  <c r="O259" i="16" s="1"/>
  <c r="R258" i="16"/>
  <c r="O258" i="16"/>
  <c r="R257" i="16"/>
  <c r="O257" i="16"/>
  <c r="R256" i="16"/>
  <c r="O256" i="16" s="1"/>
  <c r="R255" i="16"/>
  <c r="O255" i="16" s="1"/>
  <c r="R254" i="16"/>
  <c r="O254" i="16" s="1"/>
  <c r="R253" i="16"/>
  <c r="O253" i="16"/>
  <c r="R252" i="16"/>
  <c r="O252" i="16"/>
  <c r="R251" i="16"/>
  <c r="O251" i="16" s="1"/>
  <c r="R250" i="16"/>
  <c r="O250" i="16"/>
  <c r="R249" i="16"/>
  <c r="O249" i="16"/>
  <c r="R248" i="16"/>
  <c r="O248" i="16" s="1"/>
  <c r="R247" i="16"/>
  <c r="O247" i="16" s="1"/>
  <c r="R246" i="16"/>
  <c r="O246" i="16" s="1"/>
  <c r="R245" i="16"/>
  <c r="O245" i="16"/>
  <c r="R244" i="16"/>
  <c r="O244" i="16"/>
  <c r="R243" i="16"/>
  <c r="O243" i="16" s="1"/>
  <c r="R242" i="16"/>
  <c r="O242" i="16"/>
  <c r="R241" i="16"/>
  <c r="O241" i="16"/>
  <c r="R240" i="16"/>
  <c r="O240" i="16" s="1"/>
  <c r="R239" i="16"/>
  <c r="O239" i="16" s="1"/>
  <c r="R238" i="16"/>
  <c r="O238" i="16" s="1"/>
  <c r="R237" i="16"/>
  <c r="O237" i="16"/>
  <c r="R236" i="16"/>
  <c r="O236" i="16"/>
  <c r="R235" i="16"/>
  <c r="O235" i="16" s="1"/>
  <c r="R234" i="16"/>
  <c r="O234" i="16"/>
  <c r="R233" i="16"/>
  <c r="O233" i="16"/>
  <c r="R232" i="16"/>
  <c r="O232" i="16" s="1"/>
  <c r="R231" i="16"/>
  <c r="O231" i="16" s="1"/>
  <c r="R230" i="16"/>
  <c r="O230" i="16" s="1"/>
  <c r="R229" i="16"/>
  <c r="O229" i="16"/>
  <c r="R228" i="16"/>
  <c r="O228" i="16"/>
  <c r="R227" i="16"/>
  <c r="O227" i="16" s="1"/>
  <c r="R226" i="16"/>
  <c r="O226" i="16"/>
  <c r="R225" i="16"/>
  <c r="O225" i="16"/>
  <c r="R224" i="16"/>
  <c r="O224" i="16" s="1"/>
  <c r="R223" i="16"/>
  <c r="O223" i="16" s="1"/>
  <c r="R222" i="16"/>
  <c r="O222" i="16" s="1"/>
  <c r="R221" i="16"/>
  <c r="O221" i="16"/>
  <c r="R220" i="16"/>
  <c r="O220" i="16"/>
  <c r="R219" i="16"/>
  <c r="O219" i="16" s="1"/>
  <c r="R218" i="16"/>
  <c r="O218" i="16"/>
  <c r="R217" i="16"/>
  <c r="O217" i="16"/>
  <c r="R216" i="16"/>
  <c r="O216" i="16" s="1"/>
  <c r="R215" i="16"/>
  <c r="O215" i="16" s="1"/>
  <c r="R214" i="16"/>
  <c r="O214" i="16" s="1"/>
  <c r="R213" i="16"/>
  <c r="O213" i="16"/>
  <c r="R212" i="16"/>
  <c r="O212" i="16"/>
  <c r="R211" i="16"/>
  <c r="O211" i="16" s="1"/>
  <c r="R210" i="16"/>
  <c r="O210" i="16"/>
  <c r="R209" i="16"/>
  <c r="O209" i="16"/>
  <c r="R208" i="16"/>
  <c r="O208" i="16" s="1"/>
  <c r="R207" i="16"/>
  <c r="O207" i="16" s="1"/>
  <c r="R206" i="16"/>
  <c r="O206" i="16" s="1"/>
  <c r="R205" i="16"/>
  <c r="R204" i="16" s="1"/>
  <c r="O205" i="16"/>
  <c r="V204" i="16"/>
  <c r="U204" i="16"/>
  <c r="T204" i="16"/>
  <c r="S204" i="16"/>
  <c r="Q204" i="16"/>
  <c r="P204" i="16"/>
  <c r="R203" i="16"/>
  <c r="O203" i="16" s="1"/>
  <c r="R202" i="16"/>
  <c r="O202" i="16" s="1"/>
  <c r="R201" i="16"/>
  <c r="O201" i="16" s="1"/>
  <c r="R200" i="16"/>
  <c r="O200" i="16"/>
  <c r="R199" i="16"/>
  <c r="O199" i="16"/>
  <c r="R198" i="16"/>
  <c r="O198" i="16" s="1"/>
  <c r="R197" i="16"/>
  <c r="O197" i="16"/>
  <c r="R196" i="16"/>
  <c r="O196" i="16"/>
  <c r="R195" i="16"/>
  <c r="O195" i="16" s="1"/>
  <c r="R194" i="16"/>
  <c r="O194" i="16" s="1"/>
  <c r="R193" i="16"/>
  <c r="O193" i="16" s="1"/>
  <c r="R192" i="16"/>
  <c r="O192" i="16"/>
  <c r="R191" i="16"/>
  <c r="O191" i="16"/>
  <c r="R190" i="16"/>
  <c r="O190" i="16" s="1"/>
  <c r="R189" i="16"/>
  <c r="O189" i="16"/>
  <c r="R188" i="16"/>
  <c r="O188" i="16"/>
  <c r="R187" i="16"/>
  <c r="O187" i="16" s="1"/>
  <c r="R186" i="16"/>
  <c r="O186" i="16" s="1"/>
  <c r="R185" i="16"/>
  <c r="O185" i="16" s="1"/>
  <c r="R184" i="16"/>
  <c r="O184" i="16"/>
  <c r="R183" i="16"/>
  <c r="O183" i="16"/>
  <c r="R182" i="16"/>
  <c r="O182" i="16" s="1"/>
  <c r="R181" i="16"/>
  <c r="R180" i="16" s="1"/>
  <c r="O181" i="16"/>
  <c r="O180" i="16" s="1"/>
  <c r="V180" i="16"/>
  <c r="U180" i="16"/>
  <c r="T180" i="16"/>
  <c r="S180" i="16"/>
  <c r="Q180" i="16"/>
  <c r="P180" i="16"/>
  <c r="R179" i="16"/>
  <c r="O179" i="16"/>
  <c r="O178" i="16"/>
  <c r="O177" i="16" s="1"/>
  <c r="V177" i="16"/>
  <c r="U177" i="16"/>
  <c r="T177" i="16"/>
  <c r="S177" i="16"/>
  <c r="R177" i="16"/>
  <c r="Q177" i="16"/>
  <c r="P177" i="16"/>
  <c r="R175" i="16"/>
  <c r="O175" i="16"/>
  <c r="R174" i="16"/>
  <c r="O174" i="16" s="1"/>
  <c r="R173" i="16"/>
  <c r="O173" i="16"/>
  <c r="R172" i="16"/>
  <c r="O172" i="16"/>
  <c r="R171" i="16"/>
  <c r="O171" i="16" s="1"/>
  <c r="R170" i="16"/>
  <c r="O170" i="16"/>
  <c r="R169" i="16"/>
  <c r="O169" i="16"/>
  <c r="R168" i="16"/>
  <c r="O168" i="16" s="1"/>
  <c r="R167" i="16"/>
  <c r="O167" i="16"/>
  <c r="R166" i="16"/>
  <c r="O166" i="16" s="1"/>
  <c r="R165" i="16"/>
  <c r="O165" i="16"/>
  <c r="R164" i="16"/>
  <c r="O164" i="16"/>
  <c r="R163" i="16"/>
  <c r="O163" i="16" s="1"/>
  <c r="R162" i="16"/>
  <c r="O162" i="16"/>
  <c r="R161" i="16"/>
  <c r="O161" i="16"/>
  <c r="R160" i="16"/>
  <c r="O160" i="16" s="1"/>
  <c r="R159" i="16"/>
  <c r="O159" i="16"/>
  <c r="R158" i="16"/>
  <c r="O158" i="16" s="1"/>
  <c r="R157" i="16"/>
  <c r="O157" i="16"/>
  <c r="R156" i="16"/>
  <c r="O156" i="16"/>
  <c r="R155" i="16"/>
  <c r="O155" i="16" s="1"/>
  <c r="R154" i="16"/>
  <c r="O154" i="16"/>
  <c r="R153" i="16"/>
  <c r="O153" i="16"/>
  <c r="R152" i="16"/>
  <c r="O152" i="16" s="1"/>
  <c r="R151" i="16"/>
  <c r="O151" i="16"/>
  <c r="R150" i="16"/>
  <c r="O150" i="16" s="1"/>
  <c r="R149" i="16"/>
  <c r="O149" i="16"/>
  <c r="R148" i="16"/>
  <c r="O148" i="16"/>
  <c r="R147" i="16"/>
  <c r="O147" i="16" s="1"/>
  <c r="R146" i="16"/>
  <c r="O146" i="16"/>
  <c r="R145" i="16"/>
  <c r="O145" i="16"/>
  <c r="R144" i="16"/>
  <c r="O144" i="16" s="1"/>
  <c r="R143" i="16"/>
  <c r="O143" i="16"/>
  <c r="R142" i="16"/>
  <c r="O142" i="16" s="1"/>
  <c r="R141" i="16"/>
  <c r="O141" i="16"/>
  <c r="R140" i="16"/>
  <c r="O140" i="16"/>
  <c r="R139" i="16"/>
  <c r="O139" i="16" s="1"/>
  <c r="R138" i="16"/>
  <c r="R137" i="16"/>
  <c r="O137" i="16" s="1"/>
  <c r="R136" i="16"/>
  <c r="R135" i="16" s="1"/>
  <c r="V135" i="16"/>
  <c r="U135" i="16"/>
  <c r="T135" i="16"/>
  <c r="S135" i="16"/>
  <c r="Q135" i="16"/>
  <c r="P135" i="16"/>
  <c r="R117" i="16"/>
  <c r="O117" i="16"/>
  <c r="R116" i="16"/>
  <c r="O116" i="16"/>
  <c r="R115" i="16"/>
  <c r="O115" i="16" s="1"/>
  <c r="R114" i="16"/>
  <c r="O114" i="16" s="1"/>
  <c r="R113" i="16"/>
  <c r="O113" i="16" s="1"/>
  <c r="R112" i="16"/>
  <c r="O112" i="16"/>
  <c r="R111" i="16"/>
  <c r="O111" i="16"/>
  <c r="R110" i="16"/>
  <c r="O110" i="16" s="1"/>
  <c r="R109" i="16"/>
  <c r="O109" i="16"/>
  <c r="R108" i="16"/>
  <c r="O108" i="16"/>
  <c r="R107" i="16"/>
  <c r="O107" i="16" s="1"/>
  <c r="R106" i="16"/>
  <c r="O106" i="16" s="1"/>
  <c r="R105" i="16"/>
  <c r="O105" i="16"/>
  <c r="R104" i="16"/>
  <c r="O104" i="16"/>
  <c r="R103" i="16"/>
  <c r="O103" i="16"/>
  <c r="R102" i="16"/>
  <c r="O102" i="16" s="1"/>
  <c r="R101" i="16"/>
  <c r="O101" i="16"/>
  <c r="R100" i="16"/>
  <c r="O100" i="16"/>
  <c r="R99" i="16"/>
  <c r="O99" i="16" s="1"/>
  <c r="R98" i="16"/>
  <c r="O98" i="16" s="1"/>
  <c r="R97" i="16"/>
  <c r="O97" i="16"/>
  <c r="R96" i="16"/>
  <c r="O96" i="16"/>
  <c r="R95" i="16"/>
  <c r="O95" i="16"/>
  <c r="R94" i="16"/>
  <c r="O94" i="16" s="1"/>
  <c r="P94" i="16"/>
  <c r="P92" i="16" s="1"/>
  <c r="R93" i="16"/>
  <c r="R92" i="16" s="1"/>
  <c r="O93" i="16"/>
  <c r="V92" i="16"/>
  <c r="U92" i="16"/>
  <c r="T92" i="16"/>
  <c r="S92" i="16"/>
  <c r="Q92" i="16"/>
  <c r="R91" i="16"/>
  <c r="O91" i="16"/>
  <c r="R90" i="16"/>
  <c r="O90" i="16" s="1"/>
  <c r="R89" i="16"/>
  <c r="O89" i="16"/>
  <c r="R88" i="16"/>
  <c r="O88" i="16"/>
  <c r="R87" i="16"/>
  <c r="O87" i="16" s="1"/>
  <c r="R86" i="16"/>
  <c r="O86" i="16" s="1"/>
  <c r="R85" i="16"/>
  <c r="O85" i="16"/>
  <c r="R84" i="16"/>
  <c r="O84" i="16"/>
  <c r="R83" i="16"/>
  <c r="O83" i="16"/>
  <c r="R82" i="16"/>
  <c r="O82" i="16" s="1"/>
  <c r="R81" i="16"/>
  <c r="O81" i="16"/>
  <c r="R80" i="16"/>
  <c r="O80" i="16"/>
  <c r="R79" i="16"/>
  <c r="O79" i="16" s="1"/>
  <c r="R78" i="16"/>
  <c r="O78" i="16" s="1"/>
  <c r="R77" i="16"/>
  <c r="O77" i="16"/>
  <c r="R76" i="16"/>
  <c r="R75" i="16"/>
  <c r="O75" i="16" s="1"/>
  <c r="R74" i="16"/>
  <c r="O74" i="16"/>
  <c r="R73" i="16"/>
  <c r="O73" i="16"/>
  <c r="R72" i="16"/>
  <c r="O72" i="16" s="1"/>
  <c r="R71" i="16"/>
  <c r="R70" i="16" s="1"/>
  <c r="O71" i="16"/>
  <c r="V70" i="16"/>
  <c r="U70" i="16"/>
  <c r="T70" i="16"/>
  <c r="S70" i="16"/>
  <c r="Q70" i="16"/>
  <c r="P70" i="16"/>
  <c r="R69" i="16"/>
  <c r="O69" i="16"/>
  <c r="R68" i="16"/>
  <c r="O68" i="16"/>
  <c r="R67" i="16"/>
  <c r="O67" i="16" s="1"/>
  <c r="R66" i="16"/>
  <c r="O66" i="16"/>
  <c r="R65" i="16"/>
  <c r="O65" i="16"/>
  <c r="R64" i="16"/>
  <c r="O64" i="16" s="1"/>
  <c r="R63" i="16"/>
  <c r="O63" i="16" s="1"/>
  <c r="R62" i="16"/>
  <c r="O62" i="16" s="1"/>
  <c r="R61" i="16"/>
  <c r="O61" i="16" s="1"/>
  <c r="P61" i="16"/>
  <c r="P54" i="16" s="1"/>
  <c r="R60" i="16"/>
  <c r="O60" i="16"/>
  <c r="R59" i="16"/>
  <c r="O59" i="16"/>
  <c r="R58" i="16"/>
  <c r="O58" i="16" s="1"/>
  <c r="R57" i="16"/>
  <c r="O57" i="16" s="1"/>
  <c r="R56" i="16"/>
  <c r="O56" i="16" s="1"/>
  <c r="R55" i="16"/>
  <c r="O55" i="16"/>
  <c r="J55" i="16"/>
  <c r="J94" i="16" s="1"/>
  <c r="J178" i="16" s="1"/>
  <c r="V54" i="16"/>
  <c r="U54" i="16"/>
  <c r="T54" i="16"/>
  <c r="S54" i="16"/>
  <c r="Q54" i="16"/>
  <c r="R45" i="16"/>
  <c r="O45" i="16" s="1"/>
  <c r="R44" i="16"/>
  <c r="O44" i="16" s="1"/>
  <c r="R43" i="16"/>
  <c r="O43" i="16" s="1"/>
  <c r="R42" i="16"/>
  <c r="O42" i="16"/>
  <c r="R41" i="16"/>
  <c r="O41" i="16"/>
  <c r="R40" i="16"/>
  <c r="O40" i="16" s="1"/>
  <c r="R39" i="16"/>
  <c r="O39" i="16"/>
  <c r="R38" i="16"/>
  <c r="O38" i="16"/>
  <c r="R37" i="16"/>
  <c r="O37" i="16" s="1"/>
  <c r="R36" i="16"/>
  <c r="O36" i="16" s="1"/>
  <c r="R35" i="16"/>
  <c r="O35" i="16" s="1"/>
  <c r="R34" i="16"/>
  <c r="O34" i="16"/>
  <c r="R33" i="16"/>
  <c r="O33" i="16"/>
  <c r="R32" i="16"/>
  <c r="O32" i="16" s="1"/>
  <c r="R31" i="16"/>
  <c r="O31" i="16"/>
  <c r="R30" i="16"/>
  <c r="R29" i="16" s="1"/>
  <c r="O30" i="16"/>
  <c r="V29" i="16"/>
  <c r="U29" i="16"/>
  <c r="T29" i="16"/>
  <c r="S29" i="16"/>
  <c r="Q29" i="16"/>
  <c r="P29" i="16"/>
  <c r="R28" i="16"/>
  <c r="O28" i="16"/>
  <c r="R27" i="16"/>
  <c r="O27" i="16" s="1"/>
  <c r="R26" i="16"/>
  <c r="O26" i="16"/>
  <c r="R25" i="16"/>
  <c r="O25" i="16"/>
  <c r="R24" i="16"/>
  <c r="R23" i="16"/>
  <c r="O23" i="16" s="1"/>
  <c r="R22" i="16"/>
  <c r="O22" i="16"/>
  <c r="J22" i="16"/>
  <c r="J24" i="16" s="1"/>
  <c r="R21" i="16"/>
  <c r="O21" i="16"/>
  <c r="J21" i="16"/>
  <c r="R20" i="16"/>
  <c r="O20" i="16"/>
  <c r="R19" i="16"/>
  <c r="O19" i="16"/>
  <c r="R18" i="16"/>
  <c r="O18" i="16" s="1"/>
  <c r="R17" i="16"/>
  <c r="O17" i="16" s="1"/>
  <c r="R16" i="16"/>
  <c r="O16" i="16" s="1"/>
  <c r="V15" i="16"/>
  <c r="V329" i="16" s="1"/>
  <c r="U15" i="16"/>
  <c r="U329" i="16" s="1"/>
  <c r="T15" i="16"/>
  <c r="T329" i="16" s="1"/>
  <c r="S15" i="16"/>
  <c r="S329" i="16" s="1"/>
  <c r="R15" i="16"/>
  <c r="Q15" i="16"/>
  <c r="Q329" i="16" s="1"/>
  <c r="P15" i="16"/>
  <c r="P55" i="15"/>
  <c r="P24" i="15"/>
  <c r="P15" i="15" s="1"/>
  <c r="R328" i="15"/>
  <c r="O328" i="15" s="1"/>
  <c r="R327" i="15"/>
  <c r="O327" i="15"/>
  <c r="R326" i="15"/>
  <c r="O326" i="15"/>
  <c r="R325" i="15"/>
  <c r="O325" i="15" s="1"/>
  <c r="R324" i="15"/>
  <c r="O324" i="15" s="1"/>
  <c r="R323" i="15"/>
  <c r="O323" i="15"/>
  <c r="R322" i="15"/>
  <c r="O322" i="15"/>
  <c r="R321" i="15"/>
  <c r="O321" i="15"/>
  <c r="R320" i="15"/>
  <c r="O320" i="15" s="1"/>
  <c r="R319" i="15"/>
  <c r="O319" i="15"/>
  <c r="R318" i="15"/>
  <c r="O318" i="15"/>
  <c r="R317" i="15"/>
  <c r="O317" i="15" s="1"/>
  <c r="R316" i="15"/>
  <c r="O316" i="15" s="1"/>
  <c r="R315" i="15"/>
  <c r="O315" i="15"/>
  <c r="R314" i="15"/>
  <c r="O314" i="15"/>
  <c r="R313" i="15"/>
  <c r="O313" i="15"/>
  <c r="R312" i="15"/>
  <c r="O312" i="15" s="1"/>
  <c r="R311" i="15"/>
  <c r="O311" i="15"/>
  <c r="R310" i="15"/>
  <c r="O310" i="15"/>
  <c r="R309" i="15"/>
  <c r="O309" i="15" s="1"/>
  <c r="R308" i="15"/>
  <c r="O308" i="15" s="1"/>
  <c r="R307" i="15"/>
  <c r="O307" i="15"/>
  <c r="R306" i="15"/>
  <c r="R304" i="15" s="1"/>
  <c r="O306" i="15"/>
  <c r="R305" i="15"/>
  <c r="O305" i="15"/>
  <c r="V304" i="15"/>
  <c r="U304" i="15"/>
  <c r="T304" i="15"/>
  <c r="S304" i="15"/>
  <c r="Q304" i="15"/>
  <c r="P304" i="15"/>
  <c r="R303" i="15"/>
  <c r="O303" i="15" s="1"/>
  <c r="R302" i="15"/>
  <c r="O302" i="15"/>
  <c r="R301" i="15"/>
  <c r="O301" i="15"/>
  <c r="R300" i="15"/>
  <c r="O300" i="15"/>
  <c r="R299" i="15"/>
  <c r="O299" i="15" s="1"/>
  <c r="R298" i="15"/>
  <c r="O298" i="15"/>
  <c r="R297" i="15"/>
  <c r="O297" i="15"/>
  <c r="R296" i="15"/>
  <c r="O296" i="15" s="1"/>
  <c r="R295" i="15"/>
  <c r="O295" i="15" s="1"/>
  <c r="R294" i="15"/>
  <c r="O294" i="15"/>
  <c r="R293" i="15"/>
  <c r="O293" i="15"/>
  <c r="R292" i="15"/>
  <c r="O292" i="15"/>
  <c r="R291" i="15"/>
  <c r="O291" i="15" s="1"/>
  <c r="R290" i="15"/>
  <c r="O290" i="15"/>
  <c r="R289" i="15"/>
  <c r="O289" i="15"/>
  <c r="R288" i="15"/>
  <c r="O288" i="15" s="1"/>
  <c r="R287" i="15"/>
  <c r="O287" i="15" s="1"/>
  <c r="R286" i="15"/>
  <c r="O286" i="15"/>
  <c r="R285" i="15"/>
  <c r="O285" i="15"/>
  <c r="R284" i="15"/>
  <c r="O284" i="15"/>
  <c r="R283" i="15"/>
  <c r="O283" i="15" s="1"/>
  <c r="R282" i="15"/>
  <c r="O282" i="15"/>
  <c r="R281" i="15"/>
  <c r="O281" i="15"/>
  <c r="R280" i="15"/>
  <c r="O280" i="15" s="1"/>
  <c r="R279" i="15"/>
  <c r="O279" i="15" s="1"/>
  <c r="R278" i="15"/>
  <c r="O278" i="15"/>
  <c r="R277" i="15"/>
  <c r="O277" i="15"/>
  <c r="R276" i="15"/>
  <c r="O276" i="15"/>
  <c r="R275" i="15"/>
  <c r="O275" i="15" s="1"/>
  <c r="R274" i="15"/>
  <c r="O274" i="15"/>
  <c r="R273" i="15"/>
  <c r="O273" i="15"/>
  <c r="R272" i="15"/>
  <c r="O272" i="15" s="1"/>
  <c r="R271" i="15"/>
  <c r="O271" i="15" s="1"/>
  <c r="R270" i="15"/>
  <c r="O270" i="15"/>
  <c r="R269" i="15"/>
  <c r="O269" i="15"/>
  <c r="R268" i="15"/>
  <c r="O268" i="15"/>
  <c r="R267" i="15"/>
  <c r="O267" i="15" s="1"/>
  <c r="R266" i="15"/>
  <c r="O266" i="15"/>
  <c r="R265" i="15"/>
  <c r="O265" i="15"/>
  <c r="R264" i="15"/>
  <c r="O264" i="15" s="1"/>
  <c r="R263" i="15"/>
  <c r="O263" i="15" s="1"/>
  <c r="R262" i="15"/>
  <c r="O262" i="15"/>
  <c r="R261" i="15"/>
  <c r="O261" i="15"/>
  <c r="R260" i="15"/>
  <c r="O260" i="15"/>
  <c r="R259" i="15"/>
  <c r="O259" i="15" s="1"/>
  <c r="R258" i="15"/>
  <c r="O258" i="15"/>
  <c r="R257" i="15"/>
  <c r="O257" i="15"/>
  <c r="R256" i="15"/>
  <c r="O256" i="15" s="1"/>
  <c r="R255" i="15"/>
  <c r="O255" i="15" s="1"/>
  <c r="R254" i="15"/>
  <c r="O254" i="15"/>
  <c r="R253" i="15"/>
  <c r="O253" i="15"/>
  <c r="R252" i="15"/>
  <c r="O252" i="15"/>
  <c r="R251" i="15"/>
  <c r="O251" i="15" s="1"/>
  <c r="R250" i="15"/>
  <c r="O250" i="15"/>
  <c r="R249" i="15"/>
  <c r="O249" i="15"/>
  <c r="R248" i="15"/>
  <c r="O248" i="15" s="1"/>
  <c r="R247" i="15"/>
  <c r="O247" i="15" s="1"/>
  <c r="R246" i="15"/>
  <c r="O246" i="15"/>
  <c r="R245" i="15"/>
  <c r="O245" i="15"/>
  <c r="R244" i="15"/>
  <c r="O244" i="15"/>
  <c r="R243" i="15"/>
  <c r="O243" i="15" s="1"/>
  <c r="R242" i="15"/>
  <c r="O242" i="15"/>
  <c r="R241" i="15"/>
  <c r="O241" i="15"/>
  <c r="R240" i="15"/>
  <c r="O240" i="15" s="1"/>
  <c r="R239" i="15"/>
  <c r="O239" i="15" s="1"/>
  <c r="R238" i="15"/>
  <c r="O238" i="15"/>
  <c r="R237" i="15"/>
  <c r="O237" i="15"/>
  <c r="R236" i="15"/>
  <c r="O236" i="15"/>
  <c r="R235" i="15"/>
  <c r="O235" i="15" s="1"/>
  <c r="R234" i="15"/>
  <c r="O234" i="15"/>
  <c r="R233" i="15"/>
  <c r="O233" i="15"/>
  <c r="R232" i="15"/>
  <c r="O232" i="15" s="1"/>
  <c r="R231" i="15"/>
  <c r="O231" i="15" s="1"/>
  <c r="R230" i="15"/>
  <c r="O230" i="15"/>
  <c r="R229" i="15"/>
  <c r="O229" i="15"/>
  <c r="R228" i="15"/>
  <c r="O228" i="15"/>
  <c r="R227" i="15"/>
  <c r="O227" i="15" s="1"/>
  <c r="R226" i="15"/>
  <c r="O226" i="15"/>
  <c r="R225" i="15"/>
  <c r="O225" i="15"/>
  <c r="R224" i="15"/>
  <c r="O224" i="15" s="1"/>
  <c r="R223" i="15"/>
  <c r="O223" i="15" s="1"/>
  <c r="R222" i="15"/>
  <c r="O222" i="15"/>
  <c r="R221" i="15"/>
  <c r="O221" i="15"/>
  <c r="R220" i="15"/>
  <c r="O220" i="15"/>
  <c r="R219" i="15"/>
  <c r="O219" i="15" s="1"/>
  <c r="R218" i="15"/>
  <c r="O218" i="15"/>
  <c r="R217" i="15"/>
  <c r="O217" i="15"/>
  <c r="R216" i="15"/>
  <c r="O216" i="15" s="1"/>
  <c r="R215" i="15"/>
  <c r="O215" i="15" s="1"/>
  <c r="R214" i="15"/>
  <c r="O214" i="15"/>
  <c r="R213" i="15"/>
  <c r="O213" i="15"/>
  <c r="R212" i="15"/>
  <c r="O212" i="15"/>
  <c r="R211" i="15"/>
  <c r="O211" i="15" s="1"/>
  <c r="R210" i="15"/>
  <c r="O210" i="15"/>
  <c r="R209" i="15"/>
  <c r="O209" i="15"/>
  <c r="R208" i="15"/>
  <c r="O208" i="15" s="1"/>
  <c r="R207" i="15"/>
  <c r="O207" i="15" s="1"/>
  <c r="R206" i="15"/>
  <c r="O206" i="15"/>
  <c r="R205" i="15"/>
  <c r="R204" i="15" s="1"/>
  <c r="O205" i="15"/>
  <c r="V204" i="15"/>
  <c r="U204" i="15"/>
  <c r="T204" i="15"/>
  <c r="S204" i="15"/>
  <c r="Q204" i="15"/>
  <c r="P204" i="15"/>
  <c r="R203" i="15"/>
  <c r="O203" i="15" s="1"/>
  <c r="R202" i="15"/>
  <c r="O202" i="15" s="1"/>
  <c r="R201" i="15"/>
  <c r="O201" i="15"/>
  <c r="R200" i="15"/>
  <c r="O200" i="15"/>
  <c r="R199" i="15"/>
  <c r="O199" i="15"/>
  <c r="R198" i="15"/>
  <c r="O198" i="15" s="1"/>
  <c r="R197" i="15"/>
  <c r="O197" i="15"/>
  <c r="R196" i="15"/>
  <c r="O196" i="15"/>
  <c r="R195" i="15"/>
  <c r="O195" i="15" s="1"/>
  <c r="R194" i="15"/>
  <c r="O194" i="15" s="1"/>
  <c r="R193" i="15"/>
  <c r="O193" i="15"/>
  <c r="R192" i="15"/>
  <c r="O192" i="15"/>
  <c r="R191" i="15"/>
  <c r="O191" i="15"/>
  <c r="R190" i="15"/>
  <c r="O190" i="15" s="1"/>
  <c r="R189" i="15"/>
  <c r="O189" i="15"/>
  <c r="R188" i="15"/>
  <c r="O188" i="15"/>
  <c r="R187" i="15"/>
  <c r="O187" i="15" s="1"/>
  <c r="R186" i="15"/>
  <c r="O186" i="15" s="1"/>
  <c r="R185" i="15"/>
  <c r="O185" i="15"/>
  <c r="R184" i="15"/>
  <c r="O184" i="15"/>
  <c r="R183" i="15"/>
  <c r="O183" i="15"/>
  <c r="R182" i="15"/>
  <c r="O182" i="15" s="1"/>
  <c r="R181" i="15"/>
  <c r="R180" i="15" s="1"/>
  <c r="O181" i="15"/>
  <c r="V180" i="15"/>
  <c r="U180" i="15"/>
  <c r="T180" i="15"/>
  <c r="S180" i="15"/>
  <c r="Q180" i="15"/>
  <c r="P180" i="15"/>
  <c r="R179" i="15"/>
  <c r="R177" i="15" s="1"/>
  <c r="O179" i="15"/>
  <c r="O178" i="15"/>
  <c r="O177" i="15" s="1"/>
  <c r="V177" i="15"/>
  <c r="U177" i="15"/>
  <c r="T177" i="15"/>
  <c r="S177" i="15"/>
  <c r="Q177" i="15"/>
  <c r="P177" i="15"/>
  <c r="R175" i="15"/>
  <c r="O175" i="15" s="1"/>
  <c r="R174" i="15"/>
  <c r="O174" i="15"/>
  <c r="R173" i="15"/>
  <c r="O173" i="15"/>
  <c r="R172" i="15"/>
  <c r="O172" i="15"/>
  <c r="R171" i="15"/>
  <c r="O171" i="15" s="1"/>
  <c r="R170" i="15"/>
  <c r="O170" i="15"/>
  <c r="R169" i="15"/>
  <c r="O169" i="15"/>
  <c r="R168" i="15"/>
  <c r="O168" i="15" s="1"/>
  <c r="R167" i="15"/>
  <c r="O167" i="15" s="1"/>
  <c r="R166" i="15"/>
  <c r="O166" i="15"/>
  <c r="R165" i="15"/>
  <c r="O165" i="15"/>
  <c r="R164" i="15"/>
  <c r="O164" i="15"/>
  <c r="R163" i="15"/>
  <c r="O163" i="15" s="1"/>
  <c r="R162" i="15"/>
  <c r="O162" i="15"/>
  <c r="R161" i="15"/>
  <c r="O161" i="15"/>
  <c r="R160" i="15"/>
  <c r="O160" i="15" s="1"/>
  <c r="R159" i="15"/>
  <c r="O159" i="15" s="1"/>
  <c r="R158" i="15"/>
  <c r="O158" i="15"/>
  <c r="R157" i="15"/>
  <c r="O157" i="15"/>
  <c r="R156" i="15"/>
  <c r="O156" i="15"/>
  <c r="R155" i="15"/>
  <c r="O155" i="15" s="1"/>
  <c r="R154" i="15"/>
  <c r="O154" i="15"/>
  <c r="R153" i="15"/>
  <c r="O153" i="15"/>
  <c r="R152" i="15"/>
  <c r="O152" i="15" s="1"/>
  <c r="R151" i="15"/>
  <c r="O151" i="15" s="1"/>
  <c r="R150" i="15"/>
  <c r="O150" i="15"/>
  <c r="R149" i="15"/>
  <c r="O149" i="15"/>
  <c r="R148" i="15"/>
  <c r="O148" i="15"/>
  <c r="R147" i="15"/>
  <c r="O147" i="15" s="1"/>
  <c r="R146" i="15"/>
  <c r="O146" i="15"/>
  <c r="R145" i="15"/>
  <c r="O145" i="15"/>
  <c r="R144" i="15"/>
  <c r="O144" i="15" s="1"/>
  <c r="R143" i="15"/>
  <c r="O143" i="15" s="1"/>
  <c r="R142" i="15"/>
  <c r="O142" i="15"/>
  <c r="R141" i="15"/>
  <c r="O141" i="15"/>
  <c r="R140" i="15"/>
  <c r="O140" i="15"/>
  <c r="R139" i="15"/>
  <c r="O139" i="15" s="1"/>
  <c r="R138" i="15"/>
  <c r="R137" i="15"/>
  <c r="O137" i="15" s="1"/>
  <c r="R136" i="15"/>
  <c r="R135" i="15" s="1"/>
  <c r="V135" i="15"/>
  <c r="U135" i="15"/>
  <c r="T135" i="15"/>
  <c r="S135" i="15"/>
  <c r="Q135" i="15"/>
  <c r="P135" i="15"/>
  <c r="R117" i="15"/>
  <c r="O117" i="15"/>
  <c r="R116" i="15"/>
  <c r="O116" i="15"/>
  <c r="R115" i="15"/>
  <c r="O115" i="15" s="1"/>
  <c r="R114" i="15"/>
  <c r="O114" i="15" s="1"/>
  <c r="R113" i="15"/>
  <c r="O113" i="15"/>
  <c r="R112" i="15"/>
  <c r="O112" i="15"/>
  <c r="R111" i="15"/>
  <c r="O111" i="15"/>
  <c r="R110" i="15"/>
  <c r="O110" i="15" s="1"/>
  <c r="R109" i="15"/>
  <c r="O109" i="15"/>
  <c r="R108" i="15"/>
  <c r="O108" i="15"/>
  <c r="R107" i="15"/>
  <c r="O107" i="15" s="1"/>
  <c r="R106" i="15"/>
  <c r="O106" i="15" s="1"/>
  <c r="R105" i="15"/>
  <c r="O105" i="15"/>
  <c r="R104" i="15"/>
  <c r="O104" i="15"/>
  <c r="R103" i="15"/>
  <c r="O103" i="15"/>
  <c r="R102" i="15"/>
  <c r="O102" i="15" s="1"/>
  <c r="R101" i="15"/>
  <c r="O101" i="15"/>
  <c r="R100" i="15"/>
  <c r="O100" i="15"/>
  <c r="R99" i="15"/>
  <c r="O99" i="15" s="1"/>
  <c r="R98" i="15"/>
  <c r="O98" i="15" s="1"/>
  <c r="R97" i="15"/>
  <c r="O97" i="15"/>
  <c r="R96" i="15"/>
  <c r="O96" i="15"/>
  <c r="R95" i="15"/>
  <c r="O95" i="15"/>
  <c r="R94" i="15"/>
  <c r="O94" i="15" s="1"/>
  <c r="P94" i="15"/>
  <c r="P92" i="15" s="1"/>
  <c r="R93" i="15"/>
  <c r="R92" i="15" s="1"/>
  <c r="O93" i="15"/>
  <c r="V92" i="15"/>
  <c r="U92" i="15"/>
  <c r="T92" i="15"/>
  <c r="S92" i="15"/>
  <c r="Q92" i="15"/>
  <c r="R91" i="15"/>
  <c r="O91" i="15"/>
  <c r="R90" i="15"/>
  <c r="O90" i="15" s="1"/>
  <c r="R89" i="15"/>
  <c r="O89" i="15"/>
  <c r="R88" i="15"/>
  <c r="O88" i="15"/>
  <c r="R87" i="15"/>
  <c r="O87" i="15" s="1"/>
  <c r="R86" i="15"/>
  <c r="O86" i="15" s="1"/>
  <c r="R85" i="15"/>
  <c r="O85" i="15"/>
  <c r="R84" i="15"/>
  <c r="O84" i="15"/>
  <c r="R83" i="15"/>
  <c r="O83" i="15"/>
  <c r="R82" i="15"/>
  <c r="O82" i="15" s="1"/>
  <c r="R81" i="15"/>
  <c r="O81" i="15"/>
  <c r="R80" i="15"/>
  <c r="O80" i="15"/>
  <c r="R79" i="15"/>
  <c r="O79" i="15" s="1"/>
  <c r="R78" i="15"/>
  <c r="O78" i="15" s="1"/>
  <c r="R77" i="15"/>
  <c r="O77" i="15"/>
  <c r="R76" i="15"/>
  <c r="R75" i="15"/>
  <c r="O75" i="15"/>
  <c r="R74" i="15"/>
  <c r="O74" i="15"/>
  <c r="R73" i="15"/>
  <c r="O73" i="15"/>
  <c r="R72" i="15"/>
  <c r="O72" i="15" s="1"/>
  <c r="R71" i="15"/>
  <c r="R70" i="15" s="1"/>
  <c r="O71" i="15"/>
  <c r="O70" i="15" s="1"/>
  <c r="V70" i="15"/>
  <c r="U70" i="15"/>
  <c r="T70" i="15"/>
  <c r="S70" i="15"/>
  <c r="Q70" i="15"/>
  <c r="P70" i="15"/>
  <c r="R69" i="15"/>
  <c r="O69" i="15"/>
  <c r="R68" i="15"/>
  <c r="O68" i="15"/>
  <c r="R67" i="15"/>
  <c r="O67" i="15" s="1"/>
  <c r="R66" i="15"/>
  <c r="O66" i="15"/>
  <c r="R65" i="15"/>
  <c r="O65" i="15"/>
  <c r="R64" i="15"/>
  <c r="O64" i="15" s="1"/>
  <c r="R63" i="15"/>
  <c r="O63" i="15" s="1"/>
  <c r="R62" i="15"/>
  <c r="O62" i="15"/>
  <c r="R61" i="15"/>
  <c r="O61" i="15" s="1"/>
  <c r="P61" i="15"/>
  <c r="R60" i="15"/>
  <c r="O60" i="15"/>
  <c r="R59" i="15"/>
  <c r="O59" i="15"/>
  <c r="R58" i="15"/>
  <c r="O58" i="15" s="1"/>
  <c r="J58" i="15"/>
  <c r="R57" i="15"/>
  <c r="O57" i="15" s="1"/>
  <c r="R56" i="15"/>
  <c r="O56" i="15" s="1"/>
  <c r="R55" i="15"/>
  <c r="O55" i="15"/>
  <c r="J55" i="15"/>
  <c r="J94" i="15" s="1"/>
  <c r="J178" i="15" s="1"/>
  <c r="V54" i="15"/>
  <c r="U54" i="15"/>
  <c r="T54" i="15"/>
  <c r="S54" i="15"/>
  <c r="Q54" i="15"/>
  <c r="R45" i="15"/>
  <c r="O45" i="15" s="1"/>
  <c r="R44" i="15"/>
  <c r="O44" i="15" s="1"/>
  <c r="R43" i="15"/>
  <c r="O43" i="15"/>
  <c r="R42" i="15"/>
  <c r="O42" i="15"/>
  <c r="R41" i="15"/>
  <c r="O41" i="15"/>
  <c r="R40" i="15"/>
  <c r="O40" i="15" s="1"/>
  <c r="R39" i="15"/>
  <c r="O39" i="15"/>
  <c r="R38" i="15"/>
  <c r="O38" i="15"/>
  <c r="R37" i="15"/>
  <c r="O37" i="15" s="1"/>
  <c r="R36" i="15"/>
  <c r="O36" i="15" s="1"/>
  <c r="R35" i="15"/>
  <c r="O35" i="15"/>
  <c r="R34" i="15"/>
  <c r="O34" i="15"/>
  <c r="R33" i="15"/>
  <c r="O33" i="15"/>
  <c r="R32" i="15"/>
  <c r="O32" i="15" s="1"/>
  <c r="R31" i="15"/>
  <c r="O31" i="15"/>
  <c r="R30" i="15"/>
  <c r="R29" i="15" s="1"/>
  <c r="O30" i="15"/>
  <c r="O29" i="15" s="1"/>
  <c r="V29" i="15"/>
  <c r="U29" i="15"/>
  <c r="T29" i="15"/>
  <c r="S29" i="15"/>
  <c r="Q29" i="15"/>
  <c r="P29" i="15"/>
  <c r="R28" i="15"/>
  <c r="O28" i="15"/>
  <c r="R27" i="15"/>
  <c r="O27" i="15" s="1"/>
  <c r="R26" i="15"/>
  <c r="O26" i="15"/>
  <c r="R25" i="15"/>
  <c r="O25" i="15"/>
  <c r="R24" i="15"/>
  <c r="O24" i="15" s="1"/>
  <c r="R23" i="15"/>
  <c r="O23" i="15"/>
  <c r="R22" i="15"/>
  <c r="O22" i="15"/>
  <c r="J22" i="15"/>
  <c r="J24" i="15" s="1"/>
  <c r="R21" i="15"/>
  <c r="O21" i="15"/>
  <c r="J21" i="15"/>
  <c r="R20" i="15"/>
  <c r="O20" i="15"/>
  <c r="R19" i="15"/>
  <c r="O19" i="15"/>
  <c r="R18" i="15"/>
  <c r="O18" i="15" s="1"/>
  <c r="R17" i="15"/>
  <c r="O17" i="15" s="1"/>
  <c r="R16" i="15"/>
  <c r="O16" i="15"/>
  <c r="V15" i="15"/>
  <c r="V329" i="15" s="1"/>
  <c r="U15" i="15"/>
  <c r="U329" i="15" s="1"/>
  <c r="T15" i="15"/>
  <c r="T329" i="15" s="1"/>
  <c r="S15" i="15"/>
  <c r="S329" i="15" s="1"/>
  <c r="R15" i="15"/>
  <c r="Q15" i="15"/>
  <c r="Q329" i="15" s="1"/>
  <c r="P55" i="14"/>
  <c r="O55" i="14"/>
  <c r="P24" i="14"/>
  <c r="P15" i="14"/>
  <c r="R328" i="14"/>
  <c r="O328" i="14" s="1"/>
  <c r="R327" i="14"/>
  <c r="O327" i="14"/>
  <c r="R326" i="14"/>
  <c r="O326" i="14"/>
  <c r="R325" i="14"/>
  <c r="O325" i="14" s="1"/>
  <c r="R324" i="14"/>
  <c r="O324" i="14" s="1"/>
  <c r="R323" i="14"/>
  <c r="O323" i="14"/>
  <c r="R322" i="14"/>
  <c r="O322" i="14" s="1"/>
  <c r="R321" i="14"/>
  <c r="O321" i="14" s="1"/>
  <c r="R320" i="14"/>
  <c r="O320" i="14"/>
  <c r="R319" i="14"/>
  <c r="O319" i="14"/>
  <c r="R318" i="14"/>
  <c r="O318" i="14"/>
  <c r="R317" i="14"/>
  <c r="O317" i="14" s="1"/>
  <c r="R316" i="14"/>
  <c r="O316" i="14" s="1"/>
  <c r="R315" i="14"/>
  <c r="O315" i="14"/>
  <c r="R314" i="14"/>
  <c r="O314" i="14" s="1"/>
  <c r="R313" i="14"/>
  <c r="O313" i="14" s="1"/>
  <c r="R312" i="14"/>
  <c r="O312" i="14"/>
  <c r="R311" i="14"/>
  <c r="O311" i="14"/>
  <c r="R310" i="14"/>
  <c r="O310" i="14"/>
  <c r="R309" i="14"/>
  <c r="O309" i="14" s="1"/>
  <c r="R308" i="14"/>
  <c r="O308" i="14" s="1"/>
  <c r="R307" i="14"/>
  <c r="O307" i="14"/>
  <c r="R306" i="14"/>
  <c r="O306" i="14" s="1"/>
  <c r="R305" i="14"/>
  <c r="O305" i="14" s="1"/>
  <c r="V304" i="14"/>
  <c r="U304" i="14"/>
  <c r="T304" i="14"/>
  <c r="S304" i="14"/>
  <c r="Q304" i="14"/>
  <c r="P304" i="14"/>
  <c r="R303" i="14"/>
  <c r="O303" i="14" s="1"/>
  <c r="R302" i="14"/>
  <c r="O302" i="14"/>
  <c r="R301" i="14"/>
  <c r="O301" i="14" s="1"/>
  <c r="R300" i="14"/>
  <c r="O300" i="14" s="1"/>
  <c r="R299" i="14"/>
  <c r="O299" i="14"/>
  <c r="R298" i="14"/>
  <c r="O298" i="14"/>
  <c r="R297" i="14"/>
  <c r="O297" i="14"/>
  <c r="R296" i="14"/>
  <c r="O296" i="14" s="1"/>
  <c r="R295" i="14"/>
  <c r="O295" i="14" s="1"/>
  <c r="R294" i="14"/>
  <c r="O294" i="14"/>
  <c r="R293" i="14"/>
  <c r="O293" i="14" s="1"/>
  <c r="R292" i="14"/>
  <c r="O292" i="14" s="1"/>
  <c r="R291" i="14"/>
  <c r="O291" i="14"/>
  <c r="R290" i="14"/>
  <c r="O290" i="14"/>
  <c r="R289" i="14"/>
  <c r="O289" i="14"/>
  <c r="R288" i="14"/>
  <c r="O288" i="14" s="1"/>
  <c r="R287" i="14"/>
  <c r="O287" i="14" s="1"/>
  <c r="R286" i="14"/>
  <c r="O286" i="14"/>
  <c r="R285" i="14"/>
  <c r="O285" i="14" s="1"/>
  <c r="R284" i="14"/>
  <c r="O284" i="14" s="1"/>
  <c r="R283" i="14"/>
  <c r="O283" i="14"/>
  <c r="R282" i="14"/>
  <c r="O282" i="14"/>
  <c r="R281" i="14"/>
  <c r="O281" i="14"/>
  <c r="R280" i="14"/>
  <c r="O280" i="14" s="1"/>
  <c r="R279" i="14"/>
  <c r="O279" i="14" s="1"/>
  <c r="R278" i="14"/>
  <c r="O278" i="14"/>
  <c r="R277" i="14"/>
  <c r="O277" i="14" s="1"/>
  <c r="R276" i="14"/>
  <c r="O276" i="14" s="1"/>
  <c r="R275" i="14"/>
  <c r="O275" i="14"/>
  <c r="R274" i="14"/>
  <c r="O274" i="14"/>
  <c r="R273" i="14"/>
  <c r="O273" i="14"/>
  <c r="R272" i="14"/>
  <c r="O272" i="14" s="1"/>
  <c r="R271" i="14"/>
  <c r="O271" i="14" s="1"/>
  <c r="R270" i="14"/>
  <c r="O270" i="14"/>
  <c r="R269" i="14"/>
  <c r="O269" i="14" s="1"/>
  <c r="R268" i="14"/>
  <c r="O268" i="14" s="1"/>
  <c r="R267" i="14"/>
  <c r="O267" i="14"/>
  <c r="R266" i="14"/>
  <c r="O266" i="14"/>
  <c r="R265" i="14"/>
  <c r="O265" i="14"/>
  <c r="R264" i="14"/>
  <c r="O264" i="14" s="1"/>
  <c r="R263" i="14"/>
  <c r="O263" i="14" s="1"/>
  <c r="R262" i="14"/>
  <c r="O262" i="14"/>
  <c r="R261" i="14"/>
  <c r="O261" i="14" s="1"/>
  <c r="R260" i="14"/>
  <c r="O260" i="14" s="1"/>
  <c r="R259" i="14"/>
  <c r="O259" i="14"/>
  <c r="R258" i="14"/>
  <c r="O258" i="14"/>
  <c r="R257" i="14"/>
  <c r="O257" i="14"/>
  <c r="R256" i="14"/>
  <c r="O256" i="14" s="1"/>
  <c r="R255" i="14"/>
  <c r="O255" i="14" s="1"/>
  <c r="R254" i="14"/>
  <c r="O254" i="14"/>
  <c r="R253" i="14"/>
  <c r="O253" i="14" s="1"/>
  <c r="R252" i="14"/>
  <c r="O252" i="14" s="1"/>
  <c r="R251" i="14"/>
  <c r="O251" i="14"/>
  <c r="R250" i="14"/>
  <c r="O250" i="14"/>
  <c r="R249" i="14"/>
  <c r="O249" i="14"/>
  <c r="R248" i="14"/>
  <c r="O248" i="14" s="1"/>
  <c r="R247" i="14"/>
  <c r="O247" i="14" s="1"/>
  <c r="R246" i="14"/>
  <c r="O246" i="14"/>
  <c r="R245" i="14"/>
  <c r="O245" i="14" s="1"/>
  <c r="R244" i="14"/>
  <c r="O244" i="14" s="1"/>
  <c r="R243" i="14"/>
  <c r="O243" i="14"/>
  <c r="R242" i="14"/>
  <c r="O242" i="14"/>
  <c r="R241" i="14"/>
  <c r="O241" i="14"/>
  <c r="R240" i="14"/>
  <c r="O240" i="14" s="1"/>
  <c r="R239" i="14"/>
  <c r="O239" i="14" s="1"/>
  <c r="R238" i="14"/>
  <c r="O238" i="14"/>
  <c r="R237" i="14"/>
  <c r="O237" i="14" s="1"/>
  <c r="R236" i="14"/>
  <c r="O236" i="14" s="1"/>
  <c r="R235" i="14"/>
  <c r="O235" i="14"/>
  <c r="R234" i="14"/>
  <c r="O234" i="14"/>
  <c r="R233" i="14"/>
  <c r="O233" i="14"/>
  <c r="R232" i="14"/>
  <c r="O232" i="14" s="1"/>
  <c r="R231" i="14"/>
  <c r="O231" i="14" s="1"/>
  <c r="R230" i="14"/>
  <c r="O230" i="14"/>
  <c r="R229" i="14"/>
  <c r="O229" i="14" s="1"/>
  <c r="R228" i="14"/>
  <c r="O228" i="14" s="1"/>
  <c r="R227" i="14"/>
  <c r="O227" i="14"/>
  <c r="R226" i="14"/>
  <c r="O226" i="14"/>
  <c r="R225" i="14"/>
  <c r="O225" i="14"/>
  <c r="R224" i="14"/>
  <c r="O224" i="14" s="1"/>
  <c r="R223" i="14"/>
  <c r="O223" i="14" s="1"/>
  <c r="R222" i="14"/>
  <c r="O222" i="14"/>
  <c r="R221" i="14"/>
  <c r="O221" i="14" s="1"/>
  <c r="R220" i="14"/>
  <c r="O220" i="14" s="1"/>
  <c r="R219" i="14"/>
  <c r="O219" i="14"/>
  <c r="R218" i="14"/>
  <c r="O218" i="14"/>
  <c r="R217" i="14"/>
  <c r="O217" i="14"/>
  <c r="R216" i="14"/>
  <c r="O216" i="14" s="1"/>
  <c r="R215" i="14"/>
  <c r="O215" i="14" s="1"/>
  <c r="R214" i="14"/>
  <c r="O214" i="14"/>
  <c r="R213" i="14"/>
  <c r="O213" i="14" s="1"/>
  <c r="R212" i="14"/>
  <c r="O212" i="14" s="1"/>
  <c r="R211" i="14"/>
  <c r="O211" i="14"/>
  <c r="R210" i="14"/>
  <c r="O210" i="14"/>
  <c r="R209" i="14"/>
  <c r="O209" i="14"/>
  <c r="R208" i="14"/>
  <c r="O208" i="14" s="1"/>
  <c r="R207" i="14"/>
  <c r="O207" i="14" s="1"/>
  <c r="R206" i="14"/>
  <c r="O206" i="14"/>
  <c r="R205" i="14"/>
  <c r="O205" i="14" s="1"/>
  <c r="V204" i="14"/>
  <c r="U204" i="14"/>
  <c r="T204" i="14"/>
  <c r="S204" i="14"/>
  <c r="Q204" i="14"/>
  <c r="P204" i="14"/>
  <c r="R203" i="14"/>
  <c r="O203" i="14" s="1"/>
  <c r="R202" i="14"/>
  <c r="O202" i="14" s="1"/>
  <c r="R201" i="14"/>
  <c r="O201" i="14"/>
  <c r="R200" i="14"/>
  <c r="O200" i="14" s="1"/>
  <c r="R199" i="14"/>
  <c r="O199" i="14" s="1"/>
  <c r="R198" i="14"/>
  <c r="O198" i="14"/>
  <c r="R197" i="14"/>
  <c r="O197" i="14"/>
  <c r="R196" i="14"/>
  <c r="O196" i="14"/>
  <c r="R195" i="14"/>
  <c r="O195" i="14" s="1"/>
  <c r="R194" i="14"/>
  <c r="O194" i="14" s="1"/>
  <c r="R193" i="14"/>
  <c r="O193" i="14"/>
  <c r="R192" i="14"/>
  <c r="O192" i="14" s="1"/>
  <c r="R191" i="14"/>
  <c r="O191" i="14" s="1"/>
  <c r="R190" i="14"/>
  <c r="O190" i="14"/>
  <c r="R189" i="14"/>
  <c r="O189" i="14"/>
  <c r="R188" i="14"/>
  <c r="O188" i="14"/>
  <c r="R187" i="14"/>
  <c r="O187" i="14" s="1"/>
  <c r="R186" i="14"/>
  <c r="O186" i="14" s="1"/>
  <c r="R185" i="14"/>
  <c r="O185" i="14"/>
  <c r="R184" i="14"/>
  <c r="O184" i="14" s="1"/>
  <c r="R183" i="14"/>
  <c r="O183" i="14" s="1"/>
  <c r="R182" i="14"/>
  <c r="O182" i="14"/>
  <c r="R181" i="14"/>
  <c r="R180" i="14" s="1"/>
  <c r="O181" i="14"/>
  <c r="V180" i="14"/>
  <c r="U180" i="14"/>
  <c r="T180" i="14"/>
  <c r="S180" i="14"/>
  <c r="Q180" i="14"/>
  <c r="P180" i="14"/>
  <c r="R179" i="14"/>
  <c r="O179" i="14" s="1"/>
  <c r="O178" i="14"/>
  <c r="O177" i="14" s="1"/>
  <c r="V177" i="14"/>
  <c r="U177" i="14"/>
  <c r="T177" i="14"/>
  <c r="S177" i="14"/>
  <c r="R177" i="14"/>
  <c r="Q177" i="14"/>
  <c r="P177" i="14"/>
  <c r="R175" i="14"/>
  <c r="O175" i="14" s="1"/>
  <c r="R174" i="14"/>
  <c r="O174" i="14"/>
  <c r="R173" i="14"/>
  <c r="O173" i="14" s="1"/>
  <c r="R172" i="14"/>
  <c r="O172" i="14" s="1"/>
  <c r="R171" i="14"/>
  <c r="O171" i="14"/>
  <c r="R170" i="14"/>
  <c r="O170" i="14"/>
  <c r="R169" i="14"/>
  <c r="O169" i="14"/>
  <c r="R168" i="14"/>
  <c r="O168" i="14" s="1"/>
  <c r="R167" i="14"/>
  <c r="O167" i="14" s="1"/>
  <c r="R166" i="14"/>
  <c r="O166" i="14"/>
  <c r="R165" i="14"/>
  <c r="O165" i="14" s="1"/>
  <c r="R164" i="14"/>
  <c r="O164" i="14" s="1"/>
  <c r="R163" i="14"/>
  <c r="O163" i="14"/>
  <c r="R162" i="14"/>
  <c r="O162" i="14"/>
  <c r="R161" i="14"/>
  <c r="O161" i="14"/>
  <c r="R160" i="14"/>
  <c r="O160" i="14" s="1"/>
  <c r="R159" i="14"/>
  <c r="O159" i="14" s="1"/>
  <c r="R158" i="14"/>
  <c r="O158" i="14"/>
  <c r="R157" i="14"/>
  <c r="O157" i="14" s="1"/>
  <c r="R156" i="14"/>
  <c r="O156" i="14" s="1"/>
  <c r="R155" i="14"/>
  <c r="O155" i="14"/>
  <c r="R154" i="14"/>
  <c r="O154" i="14"/>
  <c r="R153" i="14"/>
  <c r="O153" i="14"/>
  <c r="R152" i="14"/>
  <c r="O152" i="14" s="1"/>
  <c r="R151" i="14"/>
  <c r="O151" i="14" s="1"/>
  <c r="R150" i="14"/>
  <c r="O150" i="14"/>
  <c r="R149" i="14"/>
  <c r="O149" i="14" s="1"/>
  <c r="R148" i="14"/>
  <c r="O148" i="14" s="1"/>
  <c r="R147" i="14"/>
  <c r="O147" i="14"/>
  <c r="R146" i="14"/>
  <c r="O146" i="14"/>
  <c r="R145" i="14"/>
  <c r="O145" i="14"/>
  <c r="R144" i="14"/>
  <c r="O144" i="14" s="1"/>
  <c r="R143" i="14"/>
  <c r="O143" i="14" s="1"/>
  <c r="R142" i="14"/>
  <c r="O142" i="14"/>
  <c r="R141" i="14"/>
  <c r="O141" i="14" s="1"/>
  <c r="R140" i="14"/>
  <c r="O140" i="14" s="1"/>
  <c r="R139" i="14"/>
  <c r="O139" i="14"/>
  <c r="R138" i="14"/>
  <c r="R137" i="14"/>
  <c r="O137" i="14"/>
  <c r="R136" i="14"/>
  <c r="R135" i="14" s="1"/>
  <c r="V135" i="14"/>
  <c r="U135" i="14"/>
  <c r="T135" i="14"/>
  <c r="S135" i="14"/>
  <c r="Q135" i="14"/>
  <c r="P135" i="14"/>
  <c r="R117" i="14"/>
  <c r="O117" i="14"/>
  <c r="R116" i="14"/>
  <c r="O116" i="14" s="1"/>
  <c r="R115" i="14"/>
  <c r="O115" i="14"/>
  <c r="R114" i="14"/>
  <c r="O114" i="14" s="1"/>
  <c r="R113" i="14"/>
  <c r="O113" i="14" s="1"/>
  <c r="R112" i="14"/>
  <c r="O112" i="14"/>
  <c r="R111" i="14"/>
  <c r="O111" i="14"/>
  <c r="R110" i="14"/>
  <c r="O110" i="14"/>
  <c r="R109" i="14"/>
  <c r="O109" i="14"/>
  <c r="R108" i="14"/>
  <c r="O108" i="14" s="1"/>
  <c r="R107" i="14"/>
  <c r="O107" i="14"/>
  <c r="R106" i="14"/>
  <c r="O106" i="14" s="1"/>
  <c r="R105" i="14"/>
  <c r="O105" i="14" s="1"/>
  <c r="R104" i="14"/>
  <c r="O104" i="14"/>
  <c r="R103" i="14"/>
  <c r="O103" i="14"/>
  <c r="R102" i="14"/>
  <c r="O102" i="14"/>
  <c r="R101" i="14"/>
  <c r="O101" i="14"/>
  <c r="R100" i="14"/>
  <c r="O100" i="14" s="1"/>
  <c r="R99" i="14"/>
  <c r="O99" i="14"/>
  <c r="R98" i="14"/>
  <c r="O98" i="14" s="1"/>
  <c r="R97" i="14"/>
  <c r="O97" i="14" s="1"/>
  <c r="R96" i="14"/>
  <c r="O96" i="14"/>
  <c r="R95" i="14"/>
  <c r="O95" i="14"/>
  <c r="R94" i="14"/>
  <c r="P94" i="14"/>
  <c r="P92" i="14" s="1"/>
  <c r="R93" i="14"/>
  <c r="R92" i="14" s="1"/>
  <c r="V92" i="14"/>
  <c r="U92" i="14"/>
  <c r="T92" i="14"/>
  <c r="S92" i="14"/>
  <c r="Q92" i="14"/>
  <c r="R91" i="14"/>
  <c r="O91" i="14"/>
  <c r="R90" i="14"/>
  <c r="O90" i="14"/>
  <c r="R89" i="14"/>
  <c r="O89" i="14"/>
  <c r="R88" i="14"/>
  <c r="O88" i="14" s="1"/>
  <c r="R87" i="14"/>
  <c r="O87" i="14"/>
  <c r="R86" i="14"/>
  <c r="O86" i="14" s="1"/>
  <c r="R85" i="14"/>
  <c r="O85" i="14" s="1"/>
  <c r="R84" i="14"/>
  <c r="O84" i="14"/>
  <c r="R83" i="14"/>
  <c r="O83" i="14"/>
  <c r="R82" i="14"/>
  <c r="O82" i="14"/>
  <c r="R81" i="14"/>
  <c r="O81" i="14"/>
  <c r="R80" i="14"/>
  <c r="O80" i="14" s="1"/>
  <c r="R79" i="14"/>
  <c r="O79" i="14"/>
  <c r="R78" i="14"/>
  <c r="O78" i="14" s="1"/>
  <c r="R77" i="14"/>
  <c r="O77" i="14" s="1"/>
  <c r="R76" i="14"/>
  <c r="R75" i="14"/>
  <c r="O75" i="14"/>
  <c r="R74" i="14"/>
  <c r="O74" i="14" s="1"/>
  <c r="R73" i="14"/>
  <c r="O73" i="14" s="1"/>
  <c r="R72" i="14"/>
  <c r="O72" i="14"/>
  <c r="R71" i="14"/>
  <c r="R70" i="14" s="1"/>
  <c r="O71" i="14"/>
  <c r="V70" i="14"/>
  <c r="U70" i="14"/>
  <c r="T70" i="14"/>
  <c r="S70" i="14"/>
  <c r="Q70" i="14"/>
  <c r="P70" i="14"/>
  <c r="R69" i="14"/>
  <c r="O69" i="14" s="1"/>
  <c r="R68" i="14"/>
  <c r="O68" i="14" s="1"/>
  <c r="R67" i="14"/>
  <c r="O67" i="14"/>
  <c r="R66" i="14"/>
  <c r="O66" i="14"/>
  <c r="R65" i="14"/>
  <c r="O65" i="14"/>
  <c r="R64" i="14"/>
  <c r="O64" i="14" s="1"/>
  <c r="R63" i="14"/>
  <c r="O63" i="14"/>
  <c r="R62" i="14"/>
  <c r="O62" i="14"/>
  <c r="R61" i="14"/>
  <c r="O61" i="14" s="1"/>
  <c r="P61" i="14"/>
  <c r="R60" i="14"/>
  <c r="O60" i="14"/>
  <c r="R59" i="14"/>
  <c r="O59" i="14" s="1"/>
  <c r="R58" i="14"/>
  <c r="O58" i="14"/>
  <c r="R57" i="14"/>
  <c r="O57" i="14" s="1"/>
  <c r="R56" i="14"/>
  <c r="O56" i="14"/>
  <c r="R55" i="14"/>
  <c r="V54" i="14"/>
  <c r="U54" i="14"/>
  <c r="T54" i="14"/>
  <c r="S54" i="14"/>
  <c r="Q54" i="14"/>
  <c r="P54" i="14"/>
  <c r="R45" i="14"/>
  <c r="O45" i="14" s="1"/>
  <c r="R44" i="14"/>
  <c r="O44" i="14"/>
  <c r="R43" i="14"/>
  <c r="O43" i="14"/>
  <c r="R42" i="14"/>
  <c r="O42" i="14" s="1"/>
  <c r="R41" i="14"/>
  <c r="O41" i="14" s="1"/>
  <c r="R40" i="14"/>
  <c r="O40" i="14"/>
  <c r="R39" i="14"/>
  <c r="O39" i="14"/>
  <c r="R38" i="14"/>
  <c r="O38" i="14"/>
  <c r="R37" i="14"/>
  <c r="O37" i="14" s="1"/>
  <c r="R36" i="14"/>
  <c r="O36" i="14"/>
  <c r="R35" i="14"/>
  <c r="O35" i="14"/>
  <c r="R34" i="14"/>
  <c r="O34" i="14" s="1"/>
  <c r="R33" i="14"/>
  <c r="O33" i="14" s="1"/>
  <c r="R32" i="14"/>
  <c r="O32" i="14"/>
  <c r="R31" i="14"/>
  <c r="O31" i="14"/>
  <c r="R30" i="14"/>
  <c r="R29" i="14" s="1"/>
  <c r="O30" i="14"/>
  <c r="V29" i="14"/>
  <c r="U29" i="14"/>
  <c r="T29" i="14"/>
  <c r="S29" i="14"/>
  <c r="Q29" i="14"/>
  <c r="P29" i="14"/>
  <c r="R28" i="14"/>
  <c r="O28" i="14" s="1"/>
  <c r="R27" i="14"/>
  <c r="O27" i="14"/>
  <c r="R26" i="14"/>
  <c r="O26" i="14"/>
  <c r="R25" i="14"/>
  <c r="O25" i="14"/>
  <c r="R24" i="14"/>
  <c r="R23" i="14"/>
  <c r="O23" i="14"/>
  <c r="R22" i="14"/>
  <c r="O22" i="14" s="1"/>
  <c r="J22" i="14"/>
  <c r="J24" i="14" s="1"/>
  <c r="R21" i="14"/>
  <c r="O21" i="14"/>
  <c r="J21" i="14"/>
  <c r="J55" i="14" s="1"/>
  <c r="R20" i="14"/>
  <c r="O20" i="14"/>
  <c r="R19" i="14"/>
  <c r="O19" i="14" s="1"/>
  <c r="R18" i="14"/>
  <c r="O18" i="14" s="1"/>
  <c r="R17" i="14"/>
  <c r="O17" i="14" s="1"/>
  <c r="R16" i="14"/>
  <c r="O16" i="14" s="1"/>
  <c r="V15" i="14"/>
  <c r="V329" i="14" s="1"/>
  <c r="U15" i="14"/>
  <c r="U329" i="14" s="1"/>
  <c r="T15" i="14"/>
  <c r="T329" i="14" s="1"/>
  <c r="S15" i="14"/>
  <c r="S329" i="14" s="1"/>
  <c r="Q15" i="14"/>
  <c r="Q329" i="14" s="1"/>
  <c r="O24" i="16" l="1"/>
  <c r="O15" i="16" s="1"/>
  <c r="O204" i="16"/>
  <c r="P329" i="16"/>
  <c r="O70" i="16"/>
  <c r="O54" i="16"/>
  <c r="O92" i="16"/>
  <c r="O304" i="16"/>
  <c r="O29" i="16"/>
  <c r="O136" i="16"/>
  <c r="O135" i="16" s="1"/>
  <c r="J58" i="16"/>
  <c r="R304" i="16"/>
  <c r="R54" i="16"/>
  <c r="R329" i="16" s="1"/>
  <c r="P54" i="15"/>
  <c r="P329" i="15" s="1"/>
  <c r="O15" i="15"/>
  <c r="O54" i="15"/>
  <c r="O204" i="15"/>
  <c r="O180" i="15"/>
  <c r="O92" i="15"/>
  <c r="O304" i="15"/>
  <c r="O136" i="15"/>
  <c r="O135" i="15" s="1"/>
  <c r="R54" i="15"/>
  <c r="R329" i="15" s="1"/>
  <c r="P329" i="14"/>
  <c r="O54" i="14"/>
  <c r="O24" i="14"/>
  <c r="O15" i="14" s="1"/>
  <c r="O204" i="14"/>
  <c r="J94" i="14"/>
  <c r="J178" i="14" s="1"/>
  <c r="J58" i="14"/>
  <c r="O180" i="14"/>
  <c r="O29" i="14"/>
  <c r="O70" i="14"/>
  <c r="O304" i="14"/>
  <c r="O136" i="14"/>
  <c r="O135" i="14" s="1"/>
  <c r="R304" i="14"/>
  <c r="R54" i="14"/>
  <c r="O93" i="14"/>
  <c r="R204" i="14"/>
  <c r="R15" i="14"/>
  <c r="O94" i="14"/>
  <c r="P55" i="13"/>
  <c r="P94" i="13"/>
  <c r="P24" i="13"/>
  <c r="O329" i="16" l="1"/>
  <c r="O331" i="16" s="1"/>
  <c r="O329" i="15"/>
  <c r="O331" i="15" s="1"/>
  <c r="R329" i="14"/>
  <c r="O92" i="14"/>
  <c r="O329" i="14" s="1"/>
  <c r="O331" i="14" s="1"/>
  <c r="R328" i="13"/>
  <c r="O328" i="13" s="1"/>
  <c r="R327" i="13"/>
  <c r="O327" i="13"/>
  <c r="R326" i="13"/>
  <c r="O326" i="13"/>
  <c r="R325" i="13"/>
  <c r="O325" i="13" s="1"/>
  <c r="R324" i="13"/>
  <c r="O324" i="13" s="1"/>
  <c r="R323" i="13"/>
  <c r="O323" i="13"/>
  <c r="R322" i="13"/>
  <c r="O322" i="13"/>
  <c r="R321" i="13"/>
  <c r="O321" i="13"/>
  <c r="R320" i="13"/>
  <c r="O320" i="13" s="1"/>
  <c r="R319" i="13"/>
  <c r="O319" i="13"/>
  <c r="R318" i="13"/>
  <c r="O318" i="13"/>
  <c r="R317" i="13"/>
  <c r="O317" i="13" s="1"/>
  <c r="R316" i="13"/>
  <c r="O316" i="13" s="1"/>
  <c r="R315" i="13"/>
  <c r="O315" i="13"/>
  <c r="R314" i="13"/>
  <c r="O314" i="13"/>
  <c r="R313" i="13"/>
  <c r="O313" i="13"/>
  <c r="R312" i="13"/>
  <c r="O312" i="13" s="1"/>
  <c r="R311" i="13"/>
  <c r="O311" i="13"/>
  <c r="R310" i="13"/>
  <c r="O310" i="13"/>
  <c r="R309" i="13"/>
  <c r="O309" i="13" s="1"/>
  <c r="R308" i="13"/>
  <c r="O308" i="13" s="1"/>
  <c r="R307" i="13"/>
  <c r="O307" i="13"/>
  <c r="R306" i="13"/>
  <c r="O306" i="13"/>
  <c r="R305" i="13"/>
  <c r="O305" i="13"/>
  <c r="V304" i="13"/>
  <c r="U304" i="13"/>
  <c r="T304" i="13"/>
  <c r="S304" i="13"/>
  <c r="Q304" i="13"/>
  <c r="P304" i="13"/>
  <c r="R303" i="13"/>
  <c r="O303" i="13" s="1"/>
  <c r="R302" i="13"/>
  <c r="O302" i="13"/>
  <c r="R301" i="13"/>
  <c r="O301" i="13"/>
  <c r="R300" i="13"/>
  <c r="O300" i="13"/>
  <c r="R299" i="13"/>
  <c r="O299" i="13" s="1"/>
  <c r="R298" i="13"/>
  <c r="O298" i="13"/>
  <c r="R297" i="13"/>
  <c r="O297" i="13"/>
  <c r="R296" i="13"/>
  <c r="O296" i="13" s="1"/>
  <c r="R295" i="13"/>
  <c r="O295" i="13" s="1"/>
  <c r="R294" i="13"/>
  <c r="O294" i="13"/>
  <c r="R293" i="13"/>
  <c r="O293" i="13"/>
  <c r="R292" i="13"/>
  <c r="O292" i="13"/>
  <c r="R291" i="13"/>
  <c r="O291" i="13" s="1"/>
  <c r="R290" i="13"/>
  <c r="O290" i="13"/>
  <c r="R289" i="13"/>
  <c r="O289" i="13"/>
  <c r="R288" i="13"/>
  <c r="O288" i="13" s="1"/>
  <c r="R287" i="13"/>
  <c r="O287" i="13" s="1"/>
  <c r="R286" i="13"/>
  <c r="O286" i="13"/>
  <c r="R285" i="13"/>
  <c r="O285" i="13"/>
  <c r="R284" i="13"/>
  <c r="O284" i="13"/>
  <c r="R283" i="13"/>
  <c r="O283" i="13" s="1"/>
  <c r="R282" i="13"/>
  <c r="O282" i="13"/>
  <c r="R281" i="13"/>
  <c r="O281" i="13"/>
  <c r="R280" i="13"/>
  <c r="O280" i="13" s="1"/>
  <c r="R279" i="13"/>
  <c r="O279" i="13" s="1"/>
  <c r="R278" i="13"/>
  <c r="O278" i="13"/>
  <c r="R277" i="13"/>
  <c r="O277" i="13"/>
  <c r="R276" i="13"/>
  <c r="O276" i="13"/>
  <c r="R275" i="13"/>
  <c r="O275" i="13" s="1"/>
  <c r="R274" i="13"/>
  <c r="O274" i="13"/>
  <c r="R273" i="13"/>
  <c r="O273" i="13"/>
  <c r="R272" i="13"/>
  <c r="O272" i="13" s="1"/>
  <c r="R271" i="13"/>
  <c r="O271" i="13" s="1"/>
  <c r="R270" i="13"/>
  <c r="O270" i="13"/>
  <c r="R269" i="13"/>
  <c r="O269" i="13"/>
  <c r="R268" i="13"/>
  <c r="O268" i="13"/>
  <c r="R267" i="13"/>
  <c r="O267" i="13" s="1"/>
  <c r="R266" i="13"/>
  <c r="O266" i="13"/>
  <c r="R265" i="13"/>
  <c r="O265" i="13"/>
  <c r="R264" i="13"/>
  <c r="O264" i="13" s="1"/>
  <c r="R263" i="13"/>
  <c r="O263" i="13" s="1"/>
  <c r="R262" i="13"/>
  <c r="O262" i="13"/>
  <c r="R261" i="13"/>
  <c r="O261" i="13"/>
  <c r="R260" i="13"/>
  <c r="O260" i="13"/>
  <c r="R259" i="13"/>
  <c r="O259" i="13" s="1"/>
  <c r="R258" i="13"/>
  <c r="O258" i="13"/>
  <c r="R257" i="13"/>
  <c r="O257" i="13"/>
  <c r="R256" i="13"/>
  <c r="O256" i="13" s="1"/>
  <c r="R255" i="13"/>
  <c r="O255" i="13" s="1"/>
  <c r="R254" i="13"/>
  <c r="O254" i="13"/>
  <c r="R253" i="13"/>
  <c r="O253" i="13"/>
  <c r="R252" i="13"/>
  <c r="O252" i="13"/>
  <c r="R251" i="13"/>
  <c r="O251" i="13" s="1"/>
  <c r="R250" i="13"/>
  <c r="O250" i="13"/>
  <c r="R249" i="13"/>
  <c r="O249" i="13"/>
  <c r="R248" i="13"/>
  <c r="O248" i="13" s="1"/>
  <c r="R247" i="13"/>
  <c r="O247" i="13" s="1"/>
  <c r="R246" i="13"/>
  <c r="O246" i="13"/>
  <c r="R245" i="13"/>
  <c r="O245" i="13"/>
  <c r="R244" i="13"/>
  <c r="O244" i="13"/>
  <c r="R243" i="13"/>
  <c r="O243" i="13" s="1"/>
  <c r="R242" i="13"/>
  <c r="O242" i="13"/>
  <c r="R241" i="13"/>
  <c r="O241" i="13"/>
  <c r="R240" i="13"/>
  <c r="O240" i="13" s="1"/>
  <c r="R239" i="13"/>
  <c r="O239" i="13" s="1"/>
  <c r="R238" i="13"/>
  <c r="O238" i="13"/>
  <c r="R237" i="13"/>
  <c r="O237" i="13"/>
  <c r="R236" i="13"/>
  <c r="O236" i="13"/>
  <c r="R235" i="13"/>
  <c r="O235" i="13" s="1"/>
  <c r="R234" i="13"/>
  <c r="O234" i="13"/>
  <c r="R233" i="13"/>
  <c r="O233" i="13"/>
  <c r="R232" i="13"/>
  <c r="O232" i="13" s="1"/>
  <c r="R231" i="13"/>
  <c r="O231" i="13" s="1"/>
  <c r="R230" i="13"/>
  <c r="O230" i="13"/>
  <c r="R229" i="13"/>
  <c r="O229" i="13"/>
  <c r="R228" i="13"/>
  <c r="O228" i="13"/>
  <c r="R227" i="13"/>
  <c r="O227" i="13" s="1"/>
  <c r="R226" i="13"/>
  <c r="O226" i="13"/>
  <c r="R225" i="13"/>
  <c r="O225" i="13"/>
  <c r="R224" i="13"/>
  <c r="O224" i="13" s="1"/>
  <c r="R223" i="13"/>
  <c r="O223" i="13" s="1"/>
  <c r="R222" i="13"/>
  <c r="O222" i="13"/>
  <c r="R221" i="13"/>
  <c r="O221" i="13"/>
  <c r="R220" i="13"/>
  <c r="O220" i="13"/>
  <c r="R219" i="13"/>
  <c r="O219" i="13" s="1"/>
  <c r="R218" i="13"/>
  <c r="O218" i="13"/>
  <c r="R217" i="13"/>
  <c r="O217" i="13"/>
  <c r="R216" i="13"/>
  <c r="O216" i="13" s="1"/>
  <c r="R215" i="13"/>
  <c r="O215" i="13" s="1"/>
  <c r="R214" i="13"/>
  <c r="O214" i="13"/>
  <c r="R213" i="13"/>
  <c r="O213" i="13"/>
  <c r="R212" i="13"/>
  <c r="O212" i="13"/>
  <c r="R211" i="13"/>
  <c r="O211" i="13" s="1"/>
  <c r="R210" i="13"/>
  <c r="O210" i="13"/>
  <c r="R209" i="13"/>
  <c r="O209" i="13"/>
  <c r="R208" i="13"/>
  <c r="O208" i="13" s="1"/>
  <c r="R207" i="13"/>
  <c r="O207" i="13" s="1"/>
  <c r="R206" i="13"/>
  <c r="O206" i="13"/>
  <c r="R205" i="13"/>
  <c r="R204" i="13" s="1"/>
  <c r="O205" i="13"/>
  <c r="V204" i="13"/>
  <c r="U204" i="13"/>
  <c r="T204" i="13"/>
  <c r="S204" i="13"/>
  <c r="Q204" i="13"/>
  <c r="P204" i="13"/>
  <c r="R203" i="13"/>
  <c r="O203" i="13" s="1"/>
  <c r="R202" i="13"/>
  <c r="O202" i="13" s="1"/>
  <c r="R201" i="13"/>
  <c r="O201" i="13"/>
  <c r="R200" i="13"/>
  <c r="O200" i="13"/>
  <c r="R199" i="13"/>
  <c r="O199" i="13"/>
  <c r="R198" i="13"/>
  <c r="O198" i="13" s="1"/>
  <c r="R197" i="13"/>
  <c r="O197" i="13"/>
  <c r="R196" i="13"/>
  <c r="O196" i="13"/>
  <c r="R195" i="13"/>
  <c r="O195" i="13" s="1"/>
  <c r="R194" i="13"/>
  <c r="O194" i="13" s="1"/>
  <c r="R193" i="13"/>
  <c r="O193" i="13"/>
  <c r="R192" i="13"/>
  <c r="O192" i="13"/>
  <c r="R191" i="13"/>
  <c r="O191" i="13"/>
  <c r="R190" i="13"/>
  <c r="O190" i="13" s="1"/>
  <c r="R189" i="13"/>
  <c r="O189" i="13"/>
  <c r="R188" i="13"/>
  <c r="O188" i="13"/>
  <c r="R187" i="13"/>
  <c r="O187" i="13" s="1"/>
  <c r="R186" i="13"/>
  <c r="O186" i="13" s="1"/>
  <c r="R185" i="13"/>
  <c r="O185" i="13"/>
  <c r="R184" i="13"/>
  <c r="O184" i="13"/>
  <c r="R183" i="13"/>
  <c r="O183" i="13"/>
  <c r="R182" i="13"/>
  <c r="O182" i="13" s="1"/>
  <c r="R181" i="13"/>
  <c r="R180" i="13" s="1"/>
  <c r="O181" i="13"/>
  <c r="V180" i="13"/>
  <c r="U180" i="13"/>
  <c r="T180" i="13"/>
  <c r="S180" i="13"/>
  <c r="Q180" i="13"/>
  <c r="P180" i="13"/>
  <c r="R179" i="13"/>
  <c r="O179" i="13"/>
  <c r="O178" i="13"/>
  <c r="O177" i="13" s="1"/>
  <c r="V177" i="13"/>
  <c r="U177" i="13"/>
  <c r="T177" i="13"/>
  <c r="S177" i="13"/>
  <c r="R177" i="13"/>
  <c r="Q177" i="13"/>
  <c r="P177" i="13"/>
  <c r="R175" i="13"/>
  <c r="O175" i="13"/>
  <c r="R174" i="13"/>
  <c r="O174" i="13"/>
  <c r="R173" i="13"/>
  <c r="O173" i="13"/>
  <c r="R172" i="13"/>
  <c r="O172" i="13"/>
  <c r="R171" i="13"/>
  <c r="O171" i="13" s="1"/>
  <c r="R170" i="13"/>
  <c r="O170" i="13"/>
  <c r="R169" i="13"/>
  <c r="O169" i="13"/>
  <c r="R168" i="13"/>
  <c r="O168" i="13" s="1"/>
  <c r="R167" i="13"/>
  <c r="O167" i="13"/>
  <c r="R166" i="13"/>
  <c r="O166" i="13"/>
  <c r="R165" i="13"/>
  <c r="O165" i="13"/>
  <c r="R164" i="13"/>
  <c r="O164" i="13"/>
  <c r="R163" i="13"/>
  <c r="O163" i="13" s="1"/>
  <c r="R162" i="13"/>
  <c r="O162" i="13"/>
  <c r="R161" i="13"/>
  <c r="O161" i="13"/>
  <c r="R160" i="13"/>
  <c r="O160" i="13" s="1"/>
  <c r="R159" i="13"/>
  <c r="O159" i="13"/>
  <c r="R158" i="13"/>
  <c r="O158" i="13"/>
  <c r="R157" i="13"/>
  <c r="O157" i="13"/>
  <c r="R156" i="13"/>
  <c r="O156" i="13"/>
  <c r="R155" i="13"/>
  <c r="O155" i="13" s="1"/>
  <c r="R154" i="13"/>
  <c r="O154" i="13"/>
  <c r="R153" i="13"/>
  <c r="O153" i="13"/>
  <c r="R152" i="13"/>
  <c r="O152" i="13" s="1"/>
  <c r="R151" i="13"/>
  <c r="O151" i="13"/>
  <c r="R150" i="13"/>
  <c r="O150" i="13"/>
  <c r="R149" i="13"/>
  <c r="O149" i="13"/>
  <c r="R148" i="13"/>
  <c r="O148" i="13"/>
  <c r="R147" i="13"/>
  <c r="O147" i="13" s="1"/>
  <c r="R146" i="13"/>
  <c r="O146" i="13"/>
  <c r="R145" i="13"/>
  <c r="O145" i="13"/>
  <c r="R144" i="13"/>
  <c r="O144" i="13" s="1"/>
  <c r="R143" i="13"/>
  <c r="O143" i="13"/>
  <c r="R142" i="13"/>
  <c r="O142" i="13"/>
  <c r="R141" i="13"/>
  <c r="O141" i="13"/>
  <c r="R140" i="13"/>
  <c r="O140" i="13"/>
  <c r="R139" i="13"/>
  <c r="O139" i="13" s="1"/>
  <c r="R138" i="13"/>
  <c r="R137" i="13"/>
  <c r="O137" i="13" s="1"/>
  <c r="R136" i="13"/>
  <c r="R135" i="13" s="1"/>
  <c r="V135" i="13"/>
  <c r="U135" i="13"/>
  <c r="T135" i="13"/>
  <c r="S135" i="13"/>
  <c r="Q135" i="13"/>
  <c r="P135" i="13"/>
  <c r="R117" i="13"/>
  <c r="O117" i="13" s="1"/>
  <c r="R116" i="13"/>
  <c r="O116" i="13"/>
  <c r="R115" i="13"/>
  <c r="O115" i="13" s="1"/>
  <c r="R114" i="13"/>
  <c r="O114" i="13" s="1"/>
  <c r="R113" i="13"/>
  <c r="O113" i="13"/>
  <c r="R112" i="13"/>
  <c r="O112" i="13"/>
  <c r="R111" i="13"/>
  <c r="O111" i="13" s="1"/>
  <c r="R110" i="13"/>
  <c r="O110" i="13" s="1"/>
  <c r="R109" i="13"/>
  <c r="O109" i="13" s="1"/>
  <c r="R108" i="13"/>
  <c r="O108" i="13"/>
  <c r="R107" i="13"/>
  <c r="O107" i="13" s="1"/>
  <c r="R106" i="13"/>
  <c r="O106" i="13" s="1"/>
  <c r="R105" i="13"/>
  <c r="O105" i="13"/>
  <c r="R104" i="13"/>
  <c r="O104" i="13"/>
  <c r="R103" i="13"/>
  <c r="O103" i="13" s="1"/>
  <c r="R102" i="13"/>
  <c r="O102" i="13" s="1"/>
  <c r="R101" i="13"/>
  <c r="O101" i="13" s="1"/>
  <c r="R100" i="13"/>
  <c r="O100" i="13"/>
  <c r="R99" i="13"/>
  <c r="O99" i="13" s="1"/>
  <c r="R98" i="13"/>
  <c r="O98" i="13" s="1"/>
  <c r="R97" i="13"/>
  <c r="O97" i="13"/>
  <c r="R96" i="13"/>
  <c r="O96" i="13"/>
  <c r="R95" i="13"/>
  <c r="O95" i="13" s="1"/>
  <c r="R94" i="13"/>
  <c r="O94" i="13" s="1"/>
  <c r="R93" i="13"/>
  <c r="O93" i="13" s="1"/>
  <c r="V92" i="13"/>
  <c r="U92" i="13"/>
  <c r="T92" i="13"/>
  <c r="S92" i="13"/>
  <c r="Q92" i="13"/>
  <c r="P92" i="13"/>
  <c r="R91" i="13"/>
  <c r="O91" i="13"/>
  <c r="R90" i="13"/>
  <c r="O90" i="13"/>
  <c r="R89" i="13"/>
  <c r="O89" i="13"/>
  <c r="R88" i="13"/>
  <c r="O88" i="13" s="1"/>
  <c r="R87" i="13"/>
  <c r="O87" i="13"/>
  <c r="R86" i="13"/>
  <c r="O86" i="13"/>
  <c r="R85" i="13"/>
  <c r="O85" i="13" s="1"/>
  <c r="R84" i="13"/>
  <c r="O84" i="13"/>
  <c r="R83" i="13"/>
  <c r="O83" i="13"/>
  <c r="R82" i="13"/>
  <c r="O82" i="13"/>
  <c r="R81" i="13"/>
  <c r="O81" i="13"/>
  <c r="R80" i="13"/>
  <c r="O80" i="13" s="1"/>
  <c r="R79" i="13"/>
  <c r="O79" i="13"/>
  <c r="R78" i="13"/>
  <c r="O78" i="13"/>
  <c r="R77" i="13"/>
  <c r="O77" i="13" s="1"/>
  <c r="R76" i="13"/>
  <c r="R75" i="13"/>
  <c r="O75" i="13"/>
  <c r="R74" i="13"/>
  <c r="O74" i="13" s="1"/>
  <c r="R73" i="13"/>
  <c r="O73" i="13" s="1"/>
  <c r="R72" i="13"/>
  <c r="O72" i="13" s="1"/>
  <c r="R71" i="13"/>
  <c r="R70" i="13" s="1"/>
  <c r="O71" i="13"/>
  <c r="V70" i="13"/>
  <c r="U70" i="13"/>
  <c r="T70" i="13"/>
  <c r="S70" i="13"/>
  <c r="Q70" i="13"/>
  <c r="P70" i="13"/>
  <c r="R69" i="13"/>
  <c r="O69" i="13"/>
  <c r="R68" i="13"/>
  <c r="O68" i="13" s="1"/>
  <c r="R67" i="13"/>
  <c r="O67" i="13" s="1"/>
  <c r="R66" i="13"/>
  <c r="O66" i="13"/>
  <c r="R65" i="13"/>
  <c r="O65" i="13" s="1"/>
  <c r="R64" i="13"/>
  <c r="O64" i="13" s="1"/>
  <c r="R63" i="13"/>
  <c r="O63" i="13"/>
  <c r="R62" i="13"/>
  <c r="O62" i="13"/>
  <c r="R61" i="13"/>
  <c r="P61" i="13"/>
  <c r="O61" i="13"/>
  <c r="R60" i="13"/>
  <c r="O60" i="13"/>
  <c r="R59" i="13"/>
  <c r="O59" i="13" s="1"/>
  <c r="R58" i="13"/>
  <c r="O58" i="13"/>
  <c r="R57" i="13"/>
  <c r="R54" i="13" s="1"/>
  <c r="R56" i="13"/>
  <c r="O56" i="13"/>
  <c r="R55" i="13"/>
  <c r="O55" i="13"/>
  <c r="V54" i="13"/>
  <c r="U54" i="13"/>
  <c r="T54" i="13"/>
  <c r="S54" i="13"/>
  <c r="Q54" i="13"/>
  <c r="P54" i="13"/>
  <c r="R45" i="13"/>
  <c r="O45" i="13" s="1"/>
  <c r="R44" i="13"/>
  <c r="O44" i="13"/>
  <c r="R43" i="13"/>
  <c r="O43" i="13"/>
  <c r="R42" i="13"/>
  <c r="O42" i="13"/>
  <c r="R41" i="13"/>
  <c r="O41" i="13" s="1"/>
  <c r="R40" i="13"/>
  <c r="O40" i="13" s="1"/>
  <c r="R39" i="13"/>
  <c r="O39" i="13"/>
  <c r="R38" i="13"/>
  <c r="O38" i="13" s="1"/>
  <c r="R37" i="13"/>
  <c r="O37" i="13" s="1"/>
  <c r="R36" i="13"/>
  <c r="O36" i="13"/>
  <c r="R35" i="13"/>
  <c r="O35" i="13"/>
  <c r="R34" i="13"/>
  <c r="O34" i="13"/>
  <c r="R33" i="13"/>
  <c r="O33" i="13" s="1"/>
  <c r="R32" i="13"/>
  <c r="O32" i="13" s="1"/>
  <c r="R31" i="13"/>
  <c r="O31" i="13"/>
  <c r="R30" i="13"/>
  <c r="R29" i="13" s="1"/>
  <c r="V29" i="13"/>
  <c r="U29" i="13"/>
  <c r="T29" i="13"/>
  <c r="S29" i="13"/>
  <c r="Q29" i="13"/>
  <c r="P29" i="13"/>
  <c r="R28" i="13"/>
  <c r="O28" i="13" s="1"/>
  <c r="R27" i="13"/>
  <c r="O27" i="13" s="1"/>
  <c r="R26" i="13"/>
  <c r="O26" i="13"/>
  <c r="R25" i="13"/>
  <c r="O25" i="13" s="1"/>
  <c r="R24" i="13"/>
  <c r="O24" i="13" s="1"/>
  <c r="R23" i="13"/>
  <c r="O23" i="13" s="1"/>
  <c r="R22" i="13"/>
  <c r="O22" i="13"/>
  <c r="J22" i="13"/>
  <c r="J24" i="13" s="1"/>
  <c r="R21" i="13"/>
  <c r="O21" i="13" s="1"/>
  <c r="J21" i="13"/>
  <c r="J55" i="13" s="1"/>
  <c r="R20" i="13"/>
  <c r="O20" i="13" s="1"/>
  <c r="R19" i="13"/>
  <c r="O19" i="13" s="1"/>
  <c r="R18" i="13"/>
  <c r="O18" i="13"/>
  <c r="R17" i="13"/>
  <c r="O17" i="13" s="1"/>
  <c r="R16" i="13"/>
  <c r="O16" i="13" s="1"/>
  <c r="V15" i="13"/>
  <c r="V329" i="13" s="1"/>
  <c r="U15" i="13"/>
  <c r="U329" i="13" s="1"/>
  <c r="T15" i="13"/>
  <c r="T329" i="13" s="1"/>
  <c r="S15" i="13"/>
  <c r="S329" i="13" s="1"/>
  <c r="Q15" i="13"/>
  <c r="Q329" i="13" s="1"/>
  <c r="P15" i="13"/>
  <c r="P55" i="5"/>
  <c r="O178" i="5"/>
  <c r="P329" i="13" l="1"/>
  <c r="O70" i="13"/>
  <c r="O204" i="13"/>
  <c r="J94" i="13"/>
  <c r="J178" i="13" s="1"/>
  <c r="J58" i="13"/>
  <c r="O180" i="13"/>
  <c r="O304" i="13"/>
  <c r="O92" i="13"/>
  <c r="O15" i="13"/>
  <c r="O57" i="13"/>
  <c r="O54" i="13" s="1"/>
  <c r="R92" i="13"/>
  <c r="O136" i="13"/>
  <c r="O135" i="13" s="1"/>
  <c r="O30" i="13"/>
  <c r="O29" i="13" s="1"/>
  <c r="R304" i="13"/>
  <c r="R15" i="13"/>
  <c r="R329" i="13" s="1"/>
  <c r="O329" i="13" l="1"/>
  <c r="O331" i="13" s="1"/>
  <c r="P61" i="5" l="1"/>
  <c r="R24" i="5" l="1"/>
  <c r="R328" i="5" l="1"/>
  <c r="O328" i="5" s="1"/>
  <c r="R327" i="5"/>
  <c r="O327" i="5" s="1"/>
  <c r="R326" i="5"/>
  <c r="O326" i="5" s="1"/>
  <c r="R325" i="5"/>
  <c r="O325" i="5" s="1"/>
  <c r="R324" i="5"/>
  <c r="O324" i="5" s="1"/>
  <c r="R323" i="5"/>
  <c r="O323" i="5" s="1"/>
  <c r="R322" i="5"/>
  <c r="O322" i="5" s="1"/>
  <c r="R321" i="5"/>
  <c r="O321" i="5" s="1"/>
  <c r="R320" i="5"/>
  <c r="O320" i="5" s="1"/>
  <c r="R319" i="5"/>
  <c r="O319" i="5" s="1"/>
  <c r="R318" i="5"/>
  <c r="O318" i="5" s="1"/>
  <c r="R317" i="5"/>
  <c r="O317" i="5" s="1"/>
  <c r="R316" i="5"/>
  <c r="O316" i="5" s="1"/>
  <c r="R315" i="5"/>
  <c r="O315" i="5" s="1"/>
  <c r="R314" i="5"/>
  <c r="O314" i="5" s="1"/>
  <c r="R313" i="5"/>
  <c r="O313" i="5" s="1"/>
  <c r="R312" i="5"/>
  <c r="O312" i="5" s="1"/>
  <c r="R311" i="5"/>
  <c r="O311" i="5" s="1"/>
  <c r="R310" i="5"/>
  <c r="O310" i="5" s="1"/>
  <c r="R309" i="5"/>
  <c r="O309" i="5" s="1"/>
  <c r="R308" i="5"/>
  <c r="O308" i="5" s="1"/>
  <c r="R307" i="5"/>
  <c r="O307" i="5" s="1"/>
  <c r="R306" i="5"/>
  <c r="O306" i="5" s="1"/>
  <c r="R305" i="5"/>
  <c r="O305" i="5" s="1"/>
  <c r="V304" i="5"/>
  <c r="U304" i="5"/>
  <c r="T304" i="5"/>
  <c r="S304" i="5"/>
  <c r="R304" i="5"/>
  <c r="Q304" i="5"/>
  <c r="P304" i="5"/>
  <c r="R303" i="5"/>
  <c r="O303" i="5" s="1"/>
  <c r="R302" i="5"/>
  <c r="O302" i="5" s="1"/>
  <c r="R301" i="5"/>
  <c r="O301" i="5" s="1"/>
  <c r="R300" i="5"/>
  <c r="O300" i="5" s="1"/>
  <c r="R299" i="5"/>
  <c r="O299" i="5" s="1"/>
  <c r="R298" i="5"/>
  <c r="O298" i="5" s="1"/>
  <c r="R297" i="5"/>
  <c r="O297" i="5" s="1"/>
  <c r="R296" i="5"/>
  <c r="O296" i="5" s="1"/>
  <c r="R295" i="5"/>
  <c r="O295" i="5" s="1"/>
  <c r="R294" i="5"/>
  <c r="O294" i="5" s="1"/>
  <c r="R293" i="5"/>
  <c r="O293" i="5" s="1"/>
  <c r="R292" i="5"/>
  <c r="O292" i="5" s="1"/>
  <c r="R291" i="5"/>
  <c r="O291" i="5" s="1"/>
  <c r="R290" i="5"/>
  <c r="O290" i="5" s="1"/>
  <c r="R289" i="5"/>
  <c r="O289" i="5" s="1"/>
  <c r="R288" i="5"/>
  <c r="O288" i="5" s="1"/>
  <c r="R287" i="5"/>
  <c r="O287" i="5" s="1"/>
  <c r="R286" i="5"/>
  <c r="O286" i="5" s="1"/>
  <c r="R285" i="5"/>
  <c r="O285" i="5" s="1"/>
  <c r="R284" i="5"/>
  <c r="O284" i="5" s="1"/>
  <c r="R283" i="5"/>
  <c r="O283" i="5" s="1"/>
  <c r="R282" i="5"/>
  <c r="O282" i="5" s="1"/>
  <c r="R281" i="5"/>
  <c r="O281" i="5" s="1"/>
  <c r="R280" i="5"/>
  <c r="O280" i="5" s="1"/>
  <c r="R279" i="5"/>
  <c r="O279" i="5" s="1"/>
  <c r="R278" i="5"/>
  <c r="O278" i="5" s="1"/>
  <c r="R277" i="5"/>
  <c r="O277" i="5" s="1"/>
  <c r="R276" i="5"/>
  <c r="O276" i="5" s="1"/>
  <c r="R275" i="5"/>
  <c r="O275" i="5" s="1"/>
  <c r="R274" i="5"/>
  <c r="O274" i="5" s="1"/>
  <c r="R273" i="5"/>
  <c r="O273" i="5" s="1"/>
  <c r="R272" i="5"/>
  <c r="O272" i="5" s="1"/>
  <c r="R271" i="5"/>
  <c r="O271" i="5" s="1"/>
  <c r="R270" i="5"/>
  <c r="O270" i="5" s="1"/>
  <c r="R269" i="5"/>
  <c r="O269" i="5" s="1"/>
  <c r="R268" i="5"/>
  <c r="O268" i="5" s="1"/>
  <c r="R267" i="5"/>
  <c r="O267" i="5" s="1"/>
  <c r="R266" i="5"/>
  <c r="O266" i="5" s="1"/>
  <c r="R265" i="5"/>
  <c r="O265" i="5" s="1"/>
  <c r="R264" i="5"/>
  <c r="O264" i="5" s="1"/>
  <c r="R263" i="5"/>
  <c r="O263" i="5" s="1"/>
  <c r="R262" i="5"/>
  <c r="O262" i="5" s="1"/>
  <c r="R261" i="5"/>
  <c r="O261" i="5" s="1"/>
  <c r="R260" i="5"/>
  <c r="O260" i="5" s="1"/>
  <c r="R259" i="5"/>
  <c r="O259" i="5" s="1"/>
  <c r="R258" i="5"/>
  <c r="O258" i="5" s="1"/>
  <c r="R257" i="5"/>
  <c r="O257" i="5" s="1"/>
  <c r="R256" i="5"/>
  <c r="O256" i="5" s="1"/>
  <c r="R255" i="5"/>
  <c r="O255" i="5" s="1"/>
  <c r="R254" i="5"/>
  <c r="O254" i="5" s="1"/>
  <c r="R253" i="5"/>
  <c r="O253" i="5" s="1"/>
  <c r="R252" i="5"/>
  <c r="O252" i="5" s="1"/>
  <c r="R251" i="5"/>
  <c r="O251" i="5" s="1"/>
  <c r="R250" i="5"/>
  <c r="O250" i="5" s="1"/>
  <c r="R249" i="5"/>
  <c r="O249" i="5" s="1"/>
  <c r="R248" i="5"/>
  <c r="O248" i="5" s="1"/>
  <c r="R247" i="5"/>
  <c r="O247" i="5"/>
  <c r="R246" i="5"/>
  <c r="O246" i="5"/>
  <c r="R245" i="5"/>
  <c r="O245" i="5"/>
  <c r="R244" i="5"/>
  <c r="O244" i="5"/>
  <c r="R243" i="5"/>
  <c r="O243" i="5"/>
  <c r="R242" i="5"/>
  <c r="O242" i="5" s="1"/>
  <c r="O204" i="5" s="1"/>
  <c r="R241" i="5"/>
  <c r="O241" i="5"/>
  <c r="R240" i="5"/>
  <c r="O240" i="5"/>
  <c r="R239" i="5"/>
  <c r="O239" i="5"/>
  <c r="R238" i="5"/>
  <c r="O238" i="5"/>
  <c r="R237" i="5"/>
  <c r="O237" i="5"/>
  <c r="R236" i="5"/>
  <c r="O236" i="5"/>
  <c r="R235" i="5"/>
  <c r="O235" i="5"/>
  <c r="R234" i="5"/>
  <c r="O234" i="5"/>
  <c r="R233" i="5"/>
  <c r="O233" i="5"/>
  <c r="R232" i="5"/>
  <c r="O232" i="5"/>
  <c r="R231" i="5"/>
  <c r="O231" i="5"/>
  <c r="R230" i="5"/>
  <c r="O230" i="5"/>
  <c r="R229" i="5"/>
  <c r="O229" i="5"/>
  <c r="R228" i="5"/>
  <c r="O228" i="5"/>
  <c r="R227" i="5"/>
  <c r="O227" i="5"/>
  <c r="R226" i="5"/>
  <c r="O226" i="5"/>
  <c r="R225" i="5"/>
  <c r="O225" i="5"/>
  <c r="R224" i="5"/>
  <c r="O224" i="5"/>
  <c r="R223" i="5"/>
  <c r="O223" i="5"/>
  <c r="R222" i="5"/>
  <c r="O222" i="5"/>
  <c r="R221" i="5"/>
  <c r="O221" i="5"/>
  <c r="R220" i="5"/>
  <c r="O220" i="5"/>
  <c r="R219" i="5"/>
  <c r="O219" i="5"/>
  <c r="R218" i="5"/>
  <c r="O218" i="5"/>
  <c r="R217" i="5"/>
  <c r="O217" i="5"/>
  <c r="R216" i="5"/>
  <c r="O216" i="5"/>
  <c r="R215" i="5"/>
  <c r="O215" i="5"/>
  <c r="R214" i="5"/>
  <c r="O214" i="5"/>
  <c r="R213" i="5"/>
  <c r="O213" i="5"/>
  <c r="R212" i="5"/>
  <c r="O212" i="5"/>
  <c r="R211" i="5"/>
  <c r="O211" i="5"/>
  <c r="R210" i="5"/>
  <c r="O210" i="5"/>
  <c r="R209" i="5"/>
  <c r="O209" i="5"/>
  <c r="R208" i="5"/>
  <c r="O208" i="5"/>
  <c r="R207" i="5"/>
  <c r="O207" i="5"/>
  <c r="R206" i="5"/>
  <c r="O206" i="5"/>
  <c r="R205" i="5"/>
  <c r="O205" i="5"/>
  <c r="V204" i="5"/>
  <c r="U204" i="5"/>
  <c r="T204" i="5"/>
  <c r="S204" i="5"/>
  <c r="Q204" i="5"/>
  <c r="P204" i="5"/>
  <c r="R203" i="5"/>
  <c r="O203" i="5"/>
  <c r="R202" i="5"/>
  <c r="O202" i="5"/>
  <c r="R201" i="5"/>
  <c r="O201" i="5"/>
  <c r="R200" i="5"/>
  <c r="O200" i="5"/>
  <c r="R199" i="5"/>
  <c r="O199" i="5"/>
  <c r="R198" i="5"/>
  <c r="O198" i="5"/>
  <c r="R197" i="5"/>
  <c r="O197" i="5"/>
  <c r="R196" i="5"/>
  <c r="O196" i="5"/>
  <c r="R195" i="5"/>
  <c r="O195" i="5"/>
  <c r="R194" i="5"/>
  <c r="O194" i="5"/>
  <c r="R193" i="5"/>
  <c r="O193" i="5"/>
  <c r="R192" i="5"/>
  <c r="O192" i="5"/>
  <c r="R191" i="5"/>
  <c r="O191" i="5"/>
  <c r="R190" i="5"/>
  <c r="O190" i="5"/>
  <c r="R189" i="5"/>
  <c r="O189" i="5"/>
  <c r="R188" i="5"/>
  <c r="O188" i="5"/>
  <c r="R187" i="5"/>
  <c r="O187" i="5"/>
  <c r="R186" i="5"/>
  <c r="O186" i="5"/>
  <c r="R185" i="5"/>
  <c r="O185" i="5"/>
  <c r="R184" i="5"/>
  <c r="O184" i="5"/>
  <c r="R183" i="5"/>
  <c r="O183" i="5"/>
  <c r="R182" i="5"/>
  <c r="O182" i="5"/>
  <c r="R181" i="5"/>
  <c r="O181" i="5"/>
  <c r="V180" i="5"/>
  <c r="U180" i="5"/>
  <c r="T180" i="5"/>
  <c r="S180" i="5"/>
  <c r="R180" i="5"/>
  <c r="Q180" i="5"/>
  <c r="P180" i="5"/>
  <c r="O180" i="5"/>
  <c r="R179" i="5"/>
  <c r="O179" i="5"/>
  <c r="O177" i="5"/>
  <c r="V177" i="5"/>
  <c r="U177" i="5"/>
  <c r="T177" i="5"/>
  <c r="S177" i="5"/>
  <c r="R177" i="5"/>
  <c r="Q177" i="5"/>
  <c r="P177" i="5"/>
  <c r="R175" i="5"/>
  <c r="O175" i="5" s="1"/>
  <c r="R174" i="5"/>
  <c r="O174" i="5" s="1"/>
  <c r="R173" i="5"/>
  <c r="O173" i="5" s="1"/>
  <c r="R172" i="5"/>
  <c r="O172" i="5" s="1"/>
  <c r="R171" i="5"/>
  <c r="O171" i="5" s="1"/>
  <c r="R170" i="5"/>
  <c r="O170" i="5" s="1"/>
  <c r="R169" i="5"/>
  <c r="O169" i="5" s="1"/>
  <c r="R168" i="5"/>
  <c r="O168" i="5" s="1"/>
  <c r="R167" i="5"/>
  <c r="O167" i="5" s="1"/>
  <c r="R166" i="5"/>
  <c r="O166" i="5" s="1"/>
  <c r="R165" i="5"/>
  <c r="O165" i="5" s="1"/>
  <c r="R164" i="5"/>
  <c r="O164" i="5" s="1"/>
  <c r="R163" i="5"/>
  <c r="O163" i="5" s="1"/>
  <c r="R162" i="5"/>
  <c r="O162" i="5" s="1"/>
  <c r="R161" i="5"/>
  <c r="O161" i="5" s="1"/>
  <c r="R160" i="5"/>
  <c r="O160" i="5" s="1"/>
  <c r="R159" i="5"/>
  <c r="O159" i="5" s="1"/>
  <c r="R158" i="5"/>
  <c r="O158" i="5" s="1"/>
  <c r="R157" i="5"/>
  <c r="O157" i="5" s="1"/>
  <c r="R156" i="5"/>
  <c r="O156" i="5" s="1"/>
  <c r="R155" i="5"/>
  <c r="O155" i="5" s="1"/>
  <c r="R154" i="5"/>
  <c r="O154" i="5" s="1"/>
  <c r="R153" i="5"/>
  <c r="O153" i="5" s="1"/>
  <c r="R152" i="5"/>
  <c r="O152" i="5" s="1"/>
  <c r="R151" i="5"/>
  <c r="O151" i="5" s="1"/>
  <c r="R150" i="5"/>
  <c r="O150" i="5" s="1"/>
  <c r="R149" i="5"/>
  <c r="O149" i="5" s="1"/>
  <c r="R148" i="5"/>
  <c r="O148" i="5" s="1"/>
  <c r="R147" i="5"/>
  <c r="O147" i="5" s="1"/>
  <c r="R146" i="5"/>
  <c r="O146" i="5" s="1"/>
  <c r="R145" i="5"/>
  <c r="O145" i="5" s="1"/>
  <c r="R144" i="5"/>
  <c r="O144" i="5" s="1"/>
  <c r="R143" i="5"/>
  <c r="O143" i="5" s="1"/>
  <c r="R142" i="5"/>
  <c r="O142" i="5" s="1"/>
  <c r="R141" i="5"/>
  <c r="O141" i="5" s="1"/>
  <c r="R140" i="5"/>
  <c r="O140" i="5" s="1"/>
  <c r="R139" i="5"/>
  <c r="O139" i="5" s="1"/>
  <c r="O135" i="5" s="1"/>
  <c r="R138" i="5"/>
  <c r="R135" i="5" s="1"/>
  <c r="R137" i="5"/>
  <c r="O137" i="5"/>
  <c r="R136" i="5"/>
  <c r="O136" i="5"/>
  <c r="V135" i="5"/>
  <c r="U135" i="5"/>
  <c r="T135" i="5"/>
  <c r="S135" i="5"/>
  <c r="Q135" i="5"/>
  <c r="P135" i="5"/>
  <c r="R117" i="5"/>
  <c r="O117" i="5"/>
  <c r="R116" i="5"/>
  <c r="O116" i="5"/>
  <c r="R115" i="5"/>
  <c r="O115" i="5"/>
  <c r="R114" i="5"/>
  <c r="O114" i="5"/>
  <c r="R113" i="5"/>
  <c r="O113" i="5"/>
  <c r="R112" i="5"/>
  <c r="O112" i="5"/>
  <c r="R111" i="5"/>
  <c r="O111" i="5"/>
  <c r="R110" i="5"/>
  <c r="O110" i="5"/>
  <c r="R109" i="5"/>
  <c r="O109" i="5"/>
  <c r="R108" i="5"/>
  <c r="O108" i="5"/>
  <c r="R107" i="5"/>
  <c r="O107" i="5"/>
  <c r="R106" i="5"/>
  <c r="O106" i="5"/>
  <c r="R105" i="5"/>
  <c r="O105" i="5"/>
  <c r="R104" i="5"/>
  <c r="O104" i="5"/>
  <c r="R103" i="5"/>
  <c r="O103" i="5"/>
  <c r="R102" i="5"/>
  <c r="O102" i="5"/>
  <c r="R101" i="5"/>
  <c r="O101" i="5"/>
  <c r="R100" i="5"/>
  <c r="O100" i="5"/>
  <c r="R99" i="5"/>
  <c r="O99" i="5"/>
  <c r="R98" i="5"/>
  <c r="O98" i="5"/>
  <c r="R97" i="5"/>
  <c r="O97" i="5"/>
  <c r="R96" i="5"/>
  <c r="O96" i="5"/>
  <c r="R95" i="5"/>
  <c r="O95" i="5"/>
  <c r="R94" i="5"/>
  <c r="O94" i="5" s="1"/>
  <c r="O92" i="5" s="1"/>
  <c r="R93" i="5"/>
  <c r="O93" i="5"/>
  <c r="V92" i="5"/>
  <c r="U92" i="5"/>
  <c r="T92" i="5"/>
  <c r="S92" i="5"/>
  <c r="R92" i="5"/>
  <c r="Q92" i="5"/>
  <c r="R91" i="5"/>
  <c r="O91" i="5"/>
  <c r="R90" i="5"/>
  <c r="O90" i="5"/>
  <c r="R89" i="5"/>
  <c r="O89" i="5"/>
  <c r="R88" i="5"/>
  <c r="O88" i="5"/>
  <c r="R87" i="5"/>
  <c r="O87" i="5"/>
  <c r="R86" i="5"/>
  <c r="O86" i="5"/>
  <c r="R85" i="5"/>
  <c r="O85" i="5"/>
  <c r="R84" i="5"/>
  <c r="O84" i="5"/>
  <c r="R83" i="5"/>
  <c r="O83" i="5"/>
  <c r="R82" i="5"/>
  <c r="O82" i="5"/>
  <c r="R81" i="5"/>
  <c r="O81" i="5"/>
  <c r="R80" i="5"/>
  <c r="O80" i="5"/>
  <c r="R79" i="5"/>
  <c r="O79" i="5"/>
  <c r="R78" i="5"/>
  <c r="O78" i="5"/>
  <c r="R77" i="5"/>
  <c r="O77" i="5"/>
  <c r="R76" i="5"/>
  <c r="R75" i="5"/>
  <c r="O75" i="5" s="1"/>
  <c r="R74" i="5"/>
  <c r="O74" i="5" s="1"/>
  <c r="R73" i="5"/>
  <c r="O73" i="5" s="1"/>
  <c r="R72" i="5"/>
  <c r="O72" i="5" s="1"/>
  <c r="R71" i="5"/>
  <c r="O71" i="5" s="1"/>
  <c r="V70" i="5"/>
  <c r="U70" i="5"/>
  <c r="T70" i="5"/>
  <c r="S70" i="5"/>
  <c r="R70" i="5"/>
  <c r="Q70" i="5"/>
  <c r="P70" i="5"/>
  <c r="R69" i="5"/>
  <c r="O69" i="5" s="1"/>
  <c r="R68" i="5"/>
  <c r="O68" i="5" s="1"/>
  <c r="R67" i="5"/>
  <c r="O67" i="5" s="1"/>
  <c r="R66" i="5"/>
  <c r="O66" i="5" s="1"/>
  <c r="R65" i="5"/>
  <c r="O65" i="5" s="1"/>
  <c r="R64" i="5"/>
  <c r="O64" i="5" s="1"/>
  <c r="R63" i="5"/>
  <c r="O63" i="5" s="1"/>
  <c r="R62" i="5"/>
  <c r="O62" i="5" s="1"/>
  <c r="R61" i="5"/>
  <c r="O61" i="5"/>
  <c r="R60" i="5"/>
  <c r="O60" i="5"/>
  <c r="R59" i="5"/>
  <c r="O59" i="5"/>
  <c r="R58" i="5"/>
  <c r="O58" i="5"/>
  <c r="R57" i="5"/>
  <c r="O57" i="5" s="1"/>
  <c r="R56" i="5"/>
  <c r="O56" i="5" s="1"/>
  <c r="R55" i="5"/>
  <c r="O55" i="5"/>
  <c r="V54" i="5"/>
  <c r="U54" i="5"/>
  <c r="T54" i="5"/>
  <c r="S54" i="5"/>
  <c r="R54" i="5"/>
  <c r="Q54" i="5"/>
  <c r="P54" i="5"/>
  <c r="R45" i="5"/>
  <c r="O45" i="5" s="1"/>
  <c r="R44" i="5"/>
  <c r="O44" i="5" s="1"/>
  <c r="R43" i="5"/>
  <c r="O43" i="5" s="1"/>
  <c r="R42" i="5"/>
  <c r="O42" i="5" s="1"/>
  <c r="R41" i="5"/>
  <c r="O41" i="5" s="1"/>
  <c r="R40" i="5"/>
  <c r="O40" i="5" s="1"/>
  <c r="R39" i="5"/>
  <c r="O39" i="5" s="1"/>
  <c r="R38" i="5"/>
  <c r="O38" i="5" s="1"/>
  <c r="R37" i="5"/>
  <c r="O37" i="5" s="1"/>
  <c r="R36" i="5"/>
  <c r="O36" i="5" s="1"/>
  <c r="R35" i="5"/>
  <c r="O35" i="5" s="1"/>
  <c r="R34" i="5"/>
  <c r="O34" i="5" s="1"/>
  <c r="R33" i="5"/>
  <c r="O33" i="5" s="1"/>
  <c r="R32" i="5"/>
  <c r="O32" i="5" s="1"/>
  <c r="R31" i="5"/>
  <c r="O31" i="5" s="1"/>
  <c r="R30" i="5"/>
  <c r="O30" i="5" s="1"/>
  <c r="V29" i="5"/>
  <c r="U29" i="5"/>
  <c r="T29" i="5"/>
  <c r="S29" i="5"/>
  <c r="R29" i="5"/>
  <c r="Q29" i="5"/>
  <c r="P29" i="5"/>
  <c r="R28" i="5"/>
  <c r="O28" i="5" s="1"/>
  <c r="R27" i="5"/>
  <c r="O27" i="5" s="1"/>
  <c r="R26" i="5"/>
  <c r="O26" i="5" s="1"/>
  <c r="R25" i="5"/>
  <c r="O25" i="5" s="1"/>
  <c r="O24" i="5"/>
  <c r="P15" i="5"/>
  <c r="R23" i="5"/>
  <c r="O23" i="5"/>
  <c r="R22" i="5"/>
  <c r="O22" i="5"/>
  <c r="J22" i="5"/>
  <c r="J24" i="5" s="1"/>
  <c r="R21" i="5"/>
  <c r="O21" i="5" s="1"/>
  <c r="J21" i="5"/>
  <c r="J55" i="5" s="1"/>
  <c r="R20" i="5"/>
  <c r="O20" i="5"/>
  <c r="R19" i="5"/>
  <c r="O19" i="5"/>
  <c r="R18" i="5"/>
  <c r="O18" i="5"/>
  <c r="R17" i="5"/>
  <c r="O17" i="5"/>
  <c r="R16" i="5"/>
  <c r="O16" i="5"/>
  <c r="V15" i="5"/>
  <c r="U15" i="5"/>
  <c r="U329" i="5" s="1"/>
  <c r="T15" i="5"/>
  <c r="S15" i="5"/>
  <c r="S329" i="5" s="1"/>
  <c r="Q15" i="5"/>
  <c r="Q329" i="5" s="1"/>
  <c r="O54" i="5" l="1"/>
  <c r="J94" i="5"/>
  <c r="J178" i="5" s="1"/>
  <c r="J58" i="5"/>
  <c r="O15" i="5"/>
  <c r="O29" i="5"/>
  <c r="O70" i="5"/>
  <c r="R15" i="5"/>
  <c r="T329" i="5"/>
  <c r="V329" i="5"/>
  <c r="P92" i="5"/>
  <c r="P329" i="5" s="1"/>
  <c r="R204" i="5"/>
  <c r="O304" i="5"/>
  <c r="O329" i="5" l="1"/>
  <c r="O331" i="5" s="1"/>
  <c r="R329" i="5"/>
</calcChain>
</file>

<file path=xl/sharedStrings.xml><?xml version="1.0" encoding="utf-8"?>
<sst xmlns="http://schemas.openxmlformats.org/spreadsheetml/2006/main" count="4365" uniqueCount="537">
  <si>
    <t>№</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</si>
  <si>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</si>
  <si>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Установление, изменение и отмена местных налогов и сборов поселения</t>
  </si>
  <si>
    <t>Владение, пользование и распоряжение имуществом, находящимся в муниципальной собственности поселения</t>
  </si>
  <si>
    <t>Обеспечение первичных мер пожарной безопасности в границах населенных пунктов поселения</t>
  </si>
  <si>
    <t>Создание условий для обеспечения жителей поселения услугами связи, общественного питания, торговли и бытового обслуживания</t>
  </si>
  <si>
    <t>Создание условий для организации досуга и обеспечения жителей поселения услугами организаций культуры</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</si>
  <si>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</si>
  <si>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Формирование архивных фондов поселения</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</si>
  <si>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</si>
  <si>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</si>
  <si>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t>
  </si>
  <si>
    <t>Организация и осуществление мероприятий по работе с детьми и молодежью в поселении</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</si>
  <si>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</si>
  <si>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</si>
  <si>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</si>
  <si>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</si>
  <si>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</si>
  <si>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</si>
  <si>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</si>
  <si>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</si>
  <si>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</si>
  <si>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</si>
  <si>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</si>
  <si>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</si>
  <si>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Участие в организации деятельности по сбору (в том числе раздельному сбору) и транспортированию твердых коммунальных отходов</t>
  </si>
  <si>
    <t>Организация ритуальных услуг и содержание мест захоронения</t>
  </si>
  <si>
    <t>Осуществление мероприятий по обеспечению безопасности людей на водных объектах, охране их жизни и здоровья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</si>
  <si>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</si>
  <si>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</si>
  <si>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</si>
  <si>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Осуществление мер по противодействию коррупции в границах поселения</t>
  </si>
  <si>
    <t>Создание музеев поселения</t>
  </si>
  <si>
    <t>Совершение нотариальных действий, предусмотренных законодательством, в случае отсутствия в поселении нотариуса</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</si>
  <si>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</si>
  <si>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</si>
  <si>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</si>
  <si>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поселения</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</si>
  <si>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</si>
  <si>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</si>
  <si>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</si>
  <si>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</si>
  <si>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</si>
  <si>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</si>
  <si>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поселения</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</si>
  <si>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</si>
  <si>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Осуществление первичного воинского учёта на территориях, где отсутствуют военные комиссариаты</t>
  </si>
  <si>
    <t>ч.2 ст.8 Федерального закона от 28.03.1998 N 53-ФЗ "О воинской обязанности и военной службе"</t>
  </si>
  <si>
    <t>ч. 1 и ч. 2  ст. 4 Федерального закона от 15.11.1997 № 143-ФЗ "Об актах гражданского состояния"</t>
  </si>
  <si>
    <t xml:space="preserve">Полномочия на государственную регистрацию актов гражданского состояния </t>
  </si>
  <si>
    <t>Полномочия по предоставлению мер социальной поддержки ветеранов по оплате жилого помещения и коммунальных услуг, а также обеспечению их жильем.</t>
  </si>
  <si>
    <t xml:space="preserve">Полномочия по обеспечению 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единовременного пособия при передаче ребенка на воспитание в семью,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t>
  </si>
  <si>
    <t>Полномочия по подготовке и проведению сельскохозяйственной переписи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</si>
  <si>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</si>
  <si>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ст. 4 Закона РФ от 20.08.2004 № 113-ФЗ "О присяжных заседателях федеральных судов общей юрисдикции в Российской Федерации"</t>
  </si>
  <si>
    <t>Постановление Правительства РФ от 23.05.2005 N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</si>
  <si>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Полномочия по обеспечению граждан, указанных в абз.1 п.2.1 ст.15, абз. 3 п.3.1 ст.24 ФЗ от 27.05.1998 №76-ФЗ "О статусе военнослужащих" и ст.2 ФЗ от 08.12.2010 №342-ФЗ "О внесении изменений в ФЗ "О статусе военнослужащих" и об обеспечении жилыми помещениями некотрых категорий граждан" жилыми помещениями.</t>
  </si>
  <si>
    <t>Полномочия по обеспечению мер социальной поддержки инвалидов по оплате жилого помещения и коммунальных услуг, а также по обеспечению жильем инвалидов и семей, имеющих детей-инвалидов</t>
  </si>
  <si>
    <t>Полномочия по подготовке и проведению Всероссийской перепеси населения</t>
  </si>
  <si>
    <t>Полномочия по предоставлению отдельных мер социальной поддержки гражданам, пострадавшим в результате Чернобыльской аварии</t>
  </si>
  <si>
    <t>ст. 5.1 Закона РФ от 15.05.1991 №1244-1 "О социальной защите граждан, подвергшихся воздействию радиации вследствие катастрофы на Чернобыльской АЭС"</t>
  </si>
  <si>
    <t>Полномочия по выплате, в том числе по доставке, ежемесячных денежных компенсаций гражданам, подвергшимся радиоактивному загрязнению вследствие сбросов радиоактивных отходов в реку Теча.</t>
  </si>
  <si>
    <t>Полномочия по предоставлению мер социальной поддержки по оплате жилищно-коммунальных услуг гражданам, подвергшимся радиоционному воздействию вследствие ядерных испытаний на Семипалатинском полигоне"</t>
  </si>
  <si>
    <t>Полномочие по осуществлению ежегодной денежной выплаты лицам, награжденным нагрудным знаком "Почетный донор России"</t>
  </si>
  <si>
    <t>Полномочия по реализации прав граждан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</si>
  <si>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Полномочия по выплате инвалидам компенсации страховых премий по договору обязательного страхования</t>
  </si>
  <si>
    <t>п.1 ч.1 ст. 14 Федерального закона от 06.10.2003 № 131-ФЗ "Об общих принципах организации местного самоуправления в Российской Федерации"</t>
  </si>
  <si>
    <t>п.2 ч.1 ст. 14 Федерального закона от 06.10.2003 № 131-ФЗ "Об общих принципах организации местного самоуправления в Российской Федерации"</t>
  </si>
  <si>
    <t>п.3 ч.1 ст. 14 Федерального закона от 06.10.2003 № 131-ФЗ "Об общих принципах организации местного самоуправления в Российской Федерации"</t>
  </si>
  <si>
    <t>п.9 ч.1 ст. 14 Федерального закона от 06.10.2003 № 131-ФЗ "Об общих принципах организации местного самоуправления в Российской Федерации"</t>
  </si>
  <si>
    <t>п.10 ч.1 ст. 14 Федерального закона от 06.10.2003 № 131-ФЗ "Об общих принципах организации местного самоуправления в Российской Федерации"</t>
  </si>
  <si>
    <t>п.12 ч.1 ст. 14 Федерального закона от 06.10.2003 № 131-ФЗ "Об общих принципах организации местного самоуправления в Российской Федерации"</t>
  </si>
  <si>
    <t>п.14 ч.1 ст. 14 Федерального закона от 06.10.2003 № 131-ФЗ "Об общих принципах организации местного самоуправления в Российской Федерации"</t>
  </si>
  <si>
    <t>п.17 ч.1 ст. 14 Федерального закона от 06.10.2003 № 131-ФЗ "Об общих принципах организации местного самоуправления в Российской Федерации"</t>
  </si>
  <si>
    <t>п.19 ч.1 ст. 14 Федерального закона от 06.10.2003 № 131-ФЗ "Об общих принципах организации местного самоуправления в Российской Федерации"</t>
  </si>
  <si>
    <t>п.21 ч.1 ст. 14 Федерального закона от 06.10.2003 № 131-ФЗ "Об общих принципах организации местного самоуправления в Российской Федерации"</t>
  </si>
  <si>
    <t>п.28 ч.1 ст. 14 Федерального закона от 06.10.2003 № 131-ФЗ "Об общих принципах организации местного самоуправления в Российской Федерации"</t>
  </si>
  <si>
    <t>п.30 ч.1 ст. 14 Федерального закона от 06.10.2003 № 131-ФЗ "Об общих принципах организации местного самоуправления в Российской Федерации"</t>
  </si>
  <si>
    <t>п.33 ч.1 ст. 14 Федерального закона от 06.10.2003 № 131-ФЗ "Об общих принципах организации местного самоуправления в Российской Федерации"</t>
  </si>
  <si>
    <t>п.4 ч.1 ст.14 Федерального закона от 06.10.2003 № 131-ФЗ "Об общих принципах организации местного самоуправления в Российской Федерации"</t>
  </si>
  <si>
    <t>п.5 ч.1 ст.14 Федерального закона от 06.10.2003 № 131-ФЗ "Об общих принципах организации местного самоуправления в Российской Федерации"</t>
  </si>
  <si>
    <t>п.6 ч.1 ст.14 Федерального закона от 06.10.2003 № 131-ФЗ "Об общих принципах организации местного самоуправления в Российской Федерации"</t>
  </si>
  <si>
    <t>п.7 ч.1 ст.14 Федерального закона от 06.10.2003 № 131-ФЗ "Об общих принципах организации местного самоуправления в Российской Федерации"</t>
  </si>
  <si>
    <t>п.7.1 ч.1 ст.14 Федерального закона от 06.10.2003 № 131-ФЗ "Об общих принципах организации местного самоуправления в Российской Федерации"</t>
  </si>
  <si>
    <t>п.7.2 ч.1 ст.14 Федерального закона от 06.10.2003 № 131-ФЗ "Об общих принципах организации местного самоуправления в Российской Федерации"</t>
  </si>
  <si>
    <t>п.8 ч.1 ст.14 Федерального закона от 06.10.2003 № 131-ФЗ "Об общих принципах организации местного самоуправления в Российской Федерации"</t>
  </si>
  <si>
    <t>п.11 ч.1 ст.14 Федерального закона от 06.10.2003 № 131-ФЗ "Об общих принципах организации местного самоуправления в Российской Федерации";     ч. 2 ст. 15 Федерального закона от 29.12.1994 г. № 78-ФЗ "О библиотечном деле"</t>
  </si>
  <si>
    <t>п.13 ч.1 ст.14 Федерального закона от 06.10.2003 № 131-ФЗ "Об общих принципах организации местного самоуправления в Российской Федерации"</t>
  </si>
  <si>
    <t>п.13.1 ч.1 ст.14 Федерального закона от 06.10.2003 № 131-ФЗ "Об общих принципах организации местного самоуправления в Российской Федерации"</t>
  </si>
  <si>
    <t>п.15 ч.1 ст.14 Федерального закона от 06.10.2003 № 131-ФЗ "Об общих принципах организации местного самоуправления в Российской Федерации"</t>
  </si>
  <si>
    <t>п.18 ч.1 ст.14 Федерального закона от 06.10.2003 № 131-ФЗ "Об общих принципах организации местного самоуправления в Российской Федерации"</t>
  </si>
  <si>
    <t>п.22 ч.1 ст.14 Федерального закона от 06.10.2003 № 131-ФЗ "Об общих принципах организации местного самоуправления в Российской Федерации"</t>
  </si>
  <si>
    <t>п.26 ч.1 ст.14 Федерального закона от 06.10.2003 № 131-ФЗ "Об общих принципах организации местного самоуправления в Российской Федерации"</t>
  </si>
  <si>
    <t>п.31 ч.1 ст.14 Федерального закона от 06.10.2003 № 131-ФЗ "Об общих принципах организации местного самоуправления в Российской Федерации"</t>
  </si>
  <si>
    <t>п.33.1 ч.1 ст.14 Федерального закона от 06.10.2003 № 131-ФЗ "Об общих принципах организации местного самоуправления в Российской Федерации"</t>
  </si>
  <si>
    <t>п.33.2 ч.1 ст.14 Федерального закона от 06.10.2003 № 131-ФЗ "Об общих принципах организации местного самоуправления в Российской Федерации"</t>
  </si>
  <si>
    <t>п.38 ч.1 ст.14 Федерального закона от 06.10.2003 № 131-ФЗ "Об общих принципах организации местного самоуправления в Российской Федерации"</t>
  </si>
  <si>
    <t xml:space="preserve">п. 1 ч. 1 ст. 14.1 Федерального закона от 06.10.2003 № 131-ФЗ "Об общих принципах организации местного самоуправления в Российской Федерации"
</t>
  </si>
  <si>
    <t>п. 3 ч. 1 ст. 14.1 Федерального закона от 06.10.2003 № 131-ФЗ "Об общих принципах организации местного самоуправления в Российской Федерации", ст. 37 Основ законодательства РФ о нотариате от 11.02.1993 г. N 4462-1</t>
  </si>
  <si>
    <t xml:space="preserve">п. 4 ч. 1 ст. 14.1 Федерального закона от 06.10.2003 № 131-ФЗ "Об общих принципах организации местного самоуправления в Российской Федерации", Федеральный закон от 24.04.2008 N 48-ФЗ "Об опеке и попечительстве"
</t>
  </si>
  <si>
    <t xml:space="preserve">п. 6 ч. 1 ст. 14.1 Федерального закона от 06.10.2003 № 131-ФЗ "Об общих принципах организации местного самоуправления в Российской Федерации"
</t>
  </si>
  <si>
    <t>п. 7 ч. 1 ст. 14.1 Федерального закона от 06.10.2003 № 131-ФЗ "Об общих принципах организации местного самоуправления в Российской Федерации"</t>
  </si>
  <si>
    <t xml:space="preserve">п. 8 ч. 1 ст. 14.1 Федерального закона от 06.10.2003 № 131-ФЗ "Об общих принципах организации местного самоуправления в Российской Федерации"
</t>
  </si>
  <si>
    <t>п. 8.1 ч. 1 ст. 14.1 Федерального закона от 06.10.2003 № 131-ФЗ "Об общих принципах организации местного самоуправления в Российской Федерации"</t>
  </si>
  <si>
    <t>п. 9 ч. 1 ст. 14.1  Федерального закона от 06.10.2003 № 131-ФЗ "Об общих принципах организации местного самоуправления в Российской Федерации</t>
  </si>
  <si>
    <t>п. 10 ч. 1 ст. 14.1  Федерального закона от 06.10.2003 № 131-ФЗ "Об общих принципах организации местного самоуправления в Российской Федерации</t>
  </si>
  <si>
    <t>п. 11 ч. 1 ст. 14.1  Федерального закона от 06.10.2003 № 131-ФЗ "Об общих принципах организации местного самоуправления в Российской Федерации"</t>
  </si>
  <si>
    <t>п. 12 ч. 1 ст. 14.1  Федерального закона от 06.10.2003 № 131-ФЗ "Об общих принципах организации местного самоуправления в Российской Федерации"</t>
  </si>
  <si>
    <t>п. 13 ч. 1 ст. 14.1  Федерального закона от 06.10.2003 № 131-ФЗ "Об общих принципах организации местного самоуправления в Российской Федерации"</t>
  </si>
  <si>
    <t>п. 14 ч. 1 ст. 14.1 Федерального закона от 06.10.2003 № 131-ФЗ "Об общих принципах организации местного самоуправления в Российской Федерации"</t>
  </si>
  <si>
    <t>п. 15 ч. 1 ст. 14.1  Федерального закона от 06.10.2003 № 131-ФЗ "Об общих принципах организации местного самоуправления в Российской Федерации"</t>
  </si>
  <si>
    <t>ч.1, ч.12 ст. 23.2 Федерального закона от 12.01.1995 №5-ФЗ "О ветеранах"</t>
  </si>
  <si>
    <t>ст. 4.1 Федерального закона от 19.05.1995 №81-ФЗ "О государственных пособиях гражданам, имеющим детей"</t>
  </si>
  <si>
    <t>ч.1, ч.4 ст. 9 Федерального закона от 21.07.2005 №108-ФЗ "О Всероссийской сельскохозяйственной переписи"</t>
  </si>
  <si>
    <t>ч.1, ч.12 ст.3 Федерального закона от 08.12.2010 №342-ФЗ "О внесении изменений в ФЗ "О статусе военнослужащих" и об обеспечении жилыми помещениями некоторых категорий граждан"</t>
  </si>
  <si>
    <t>ст.28.2 Федерального закона от 24.11.1995 № 181-ФЗ "О социальной защите инвалидов в Российской Федерации"</t>
  </si>
  <si>
    <t>ч.5, ч.6 ст.5 Федерального закона от 25.01.2002 №8-ФЗ "О Всероссийской переписи населения"</t>
  </si>
  <si>
    <t>ст. 15.1 Федерального закона от 26.11.1998 г.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</si>
  <si>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xml:space="preserve">ч.17 ст.2 Федерального закона от 10.01.2002 N 2-ФЗ "О социальных гарантиях гражданам, подвергшимся радиационному воздействию вследствие ядерных испытаний на Семипалатинском полигоне"
</t>
  </si>
  <si>
    <t xml:space="preserve">ч.1, ч.9 ст. 25 Федерального закона от 20.07.2012 N 125-ФЗ "О донорстве крови и ее компонентов"
</t>
  </si>
  <si>
    <t>ч. 2 ст. 18 Федерального закона от 17.09.1998 N 157-ФЗ "Об иммунопрофилактике инфекционных болезней"</t>
  </si>
  <si>
    <t>ч.1 ст. 17 Федерального закона от 25.04.2002 N 40-ФЗ "Об обязательном страховании гражданской ответственности владельцев транспортных средств"</t>
  </si>
  <si>
    <t>Реестр расходных полномочий сельского поселения</t>
  </si>
  <si>
    <t>Код строки</t>
  </si>
  <si>
    <t>Наименование муниципального образования</t>
  </si>
  <si>
    <t>Единица измерения: тыс. руб. (с точностью до первого десятичного знака)</t>
  </si>
  <si>
    <t>Наименование полномочия</t>
  </si>
  <si>
    <t xml:space="preserve">  Правовое основание осуществления полномочий муниципального образования</t>
  </si>
  <si>
    <t>Код расхода по БК</t>
  </si>
  <si>
    <t>Объем средств на исполнение расходных полномочий в отчетном финансовом году</t>
  </si>
  <si>
    <t>Федеральный уровень</t>
  </si>
  <si>
    <t>Региональный уровень</t>
  </si>
  <si>
    <t>Муниципальный уровень</t>
  </si>
  <si>
    <t>Федеральный закон (наименование, номер и дата)</t>
  </si>
  <si>
    <t>Подзаконный правовой акт
 (наименование, номер и дата)</t>
  </si>
  <si>
    <t>Закон
(наименование, номер и дата)</t>
  </si>
  <si>
    <t>Постановления/Указы (наименование, номер и дата)</t>
  </si>
  <si>
    <t>Приказы (наименование, номер и дата)</t>
  </si>
  <si>
    <t xml:space="preserve">Устав </t>
  </si>
  <si>
    <t>Решения представительного органа 
(наименование, номер и дата)</t>
  </si>
  <si>
    <t>Постановления
 (наименование, номер и дата)</t>
  </si>
  <si>
    <t>Соглашения о передаче полномочий 
(наименование, номер и дата)</t>
  </si>
  <si>
    <t>Раздел</t>
  </si>
  <si>
    <t>Подраздел</t>
  </si>
  <si>
    <t>Всего</t>
  </si>
  <si>
    <t xml:space="preserve">за счет собственных доходов и источников финансирования дефицита местного бюджета </t>
  </si>
  <si>
    <r>
      <t xml:space="preserve">за счет средств других бюджетов бюджетной системы Российской Федерации 
</t>
    </r>
    <r>
      <rPr>
        <b/>
        <i/>
        <sz val="12"/>
        <color theme="1"/>
        <rFont val="Times New Roman"/>
        <family val="1"/>
        <charset val="204"/>
      </rPr>
      <t>(за исключением средств  федерального и регионального бюджетов)</t>
    </r>
  </si>
  <si>
    <t>за счет средств регионального бюджета</t>
  </si>
  <si>
    <t>за счет средств федерального бюджета</t>
  </si>
  <si>
    <t xml:space="preserve">за счет субсидий </t>
  </si>
  <si>
    <t>за счет субвенций</t>
  </si>
  <si>
    <t>за счет иных межбюджетных трансфертов</t>
  </si>
  <si>
    <t xml:space="preserve">принятие устава муниципального образования и внесение в него изменений и дополнений, издание муниципальных правовых актов
</t>
  </si>
  <si>
    <t>п.1  ч.1 ст. 17 Федерального закона от 06.10.2003 №131-ФЗ "Об общих принципах организации местного самоуправления в Российской Федерации"</t>
  </si>
  <si>
    <t xml:space="preserve">установление официальных символов муниципального образования
</t>
  </si>
  <si>
    <t>п. 2 ч.1 ст. 17 Федерального закона от 06.10.2003 №131-ФЗ "Об общих принципах организации местного самоуправления в Российской Федерации"</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</si>
  <si>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</si>
  <si>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 17 Федерального закона от 06.10.2003 №131-ФЗ "Об общих принципах организации местного самоуправления в Российской Федерации"</t>
  </si>
  <si>
    <t xml:space="preserve">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</si>
  <si>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п. 4 ч.1 ст. 17 Федерального закона от 06.10.2003 №131-ФЗ "Об общих принципах организации местного самоуправления в Российской Федерации"</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</si>
  <si>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
</t>
  </si>
  <si>
    <t>п. 4.1 ч.1 ст. 17 Федерального закона от 06.10.2003 №131-ФЗ "Об общих принципах организации местного самоуправления в Российской Федерации"</t>
  </si>
  <si>
    <t xml:space="preserve"> полномочиями по организации теплоснабжения, предусмотренными Федеральным законом "О теплоснабжении"
</t>
  </si>
  <si>
    <t>п. 4.2  ч.1 ст. 17 Федерального закона от 06.10.2003 №131-ФЗ "Об общих принципах организации местного самоуправления в Российской Федерации"</t>
  </si>
  <si>
    <t xml:space="preserve">полномочиями в сфере водоснабжения и водоотведения, предусмотренными Федеральным законом "О водоснабжении и водоотведении"
</t>
  </si>
  <si>
    <t>п. 4.3 ч.1 ст. 17 Федерального закона от 06.10.2003 №131-ФЗ "Об общих принципах организации местного самоуправления в Российской Федерации"</t>
  </si>
  <si>
    <t xml:space="preserve">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</si>
  <si>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п. 4.4 ч.1 ст. 17 Федерального закона от 06.10.2003 №131-ФЗ "Об общих принципах организации местного самоуправления в Российской Федерации"</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</si>
  <si>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</si>
  <si>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п.5  ч.1 ст. 17 Федерального закона от 06.10.2003 №131-ФЗ "Об общих принципах организации местного самоуправления в Российской Федерации"</t>
  </si>
  <si>
    <t xml:space="preserve">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</si>
  <si>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п. 6 ч.1 ст. 17 Федерального закона от 06.10.2003 №131-ФЗ "Об общих принципах организации местного самоуправления в Российской Федерации"</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</si>
  <si>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</si>
  <si>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п. 6.1 ч.1 ст. 17 Федерального закона от 06.10.2003 №131-ФЗ "Об общих принципах организации местного самоуправления в Российской Федерации"</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</si>
  <si>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</si>
  <si>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 7 ч.1 ст. 17 Федерального закона от 06.10.2003 №131-ФЗ "Об общих принципах организации местного самоуправления в Российской Федерации"</t>
  </si>
  <si>
    <t xml:space="preserve">осуществление международных и внешнеэкономических связей в соответствии с федеральными законами
</t>
  </si>
  <si>
    <t>п. 8 ч.1 ст. 17 Федерального закона от 06.10.2003 №131-ФЗ "Об общих принципах организации местного самоуправления в Российской Федерации"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</si>
  <si>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</si>
  <si>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 17 Федерального закона от 06.10.2003 №131-ФЗ "Об общих принципах организации местного самоуправления в Российской Федерации"</t>
  </si>
  <si>
    <t xml:space="preserve">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</si>
  <si>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 8.2 ч.1 ст. 17 Федерального закона от 06.10.2003 №131-ФЗ "Об общих принципах организации местного самоуправления в Российской Федерации"</t>
  </si>
  <si>
    <t xml:space="preserve">иными полномочиями в соответствии с настоящим Федеральным законом, уставами муниципальных образований
</t>
  </si>
  <si>
    <t>п. 9 ч.1 ст. 17 Федерального закона от 06.10.2003 №131-ФЗ "Об общих принципах организации местного самоуправления в Российской Федерации"</t>
  </si>
  <si>
    <t>…</t>
  </si>
  <si>
    <t>функционирование органов местного самоуправления</t>
  </si>
  <si>
    <t>расходы на обслуживание муниципального долга</t>
  </si>
  <si>
    <t>формирование и использование резервных фондов</t>
  </si>
  <si>
    <t>пенсионное обеспечение за выслугу лет муниципальным служащим (доплата к пенсиям)</t>
  </si>
  <si>
    <t>предоставление субсидий в бюджет субъекта РФ</t>
  </si>
  <si>
    <t>предоставление иных межбюджетных трансфертов бюджетам поселений</t>
  </si>
  <si>
    <t>х</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</si>
  <si>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</si>
  <si>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п.1 ч.1 ст. 15 Федерального закона от 06.10.2003 №131-ФЗ "Об общих принципах организации местного самоуправления в Российской Федерации"</t>
  </si>
  <si>
    <t xml:space="preserve">установление, изменение и отмена местных налогов и сборов муниципального района
</t>
  </si>
  <si>
    <t>п.2 ч.1 ст. 15 Федерального закона от 06.10.2003 №131-ФЗ "Об общих принципах организации местного самоуправления в Российской Федерации"</t>
  </si>
  <si>
    <t xml:space="preserve">владение, пользование и распоряжение имуществом, находящимся в муниципальной собственности муниципального района
</t>
  </si>
  <si>
    <t>п.3 ч.1 ст. 15 Федерального закона от 06.10.2003 №131-ФЗ "Об общих принципах организации местного самоуправления в Российской Федерации"</t>
  </si>
  <si>
    <t xml:space="preserve">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
</t>
  </si>
  <si>
    <t>п.4 ч.1 ст. 15 Федерального закона от 06.10.2003 №131-ФЗ "Об общих принципах организации местного самоуправления в Российской Федерации"</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</si>
  <si>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</si>
  <si>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п.5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</si>
  <si>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</si>
  <si>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п.6 ч.1 ст. 15 Федерального закона от 06.10.2003 №131-ФЗ "Об общих принципах организации местного самоуправления в Российской Федерации"</t>
  </si>
  <si>
    <t xml:space="preserve">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
</t>
  </si>
  <si>
    <t>п.6.1 ч.1 ст. 15 Федерального закона от 06.10.2003 №131-ФЗ "Об общих принципах организации местного самоуправления в Российской Федерации"</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</si>
  <si>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
</t>
  </si>
  <si>
    <t>п.6.2 ч.1 ст. 15 Федерального закона от 06.10.2003 №131-ФЗ "Об общих принципах организации местного самоуправления в Российской Федерации"</t>
  </si>
  <si>
    <t xml:space="preserve">участие в предупреждении и ликвидации последствий чрезвычайных ситуаций на территории муниципального района
</t>
  </si>
  <si>
    <t>п.7 ч.1 ст. 15 Федерального закона от 06.10.2003 №131-ФЗ "Об общих принципах организации местного самоуправления в Российской Федерации"</t>
  </si>
  <si>
    <t xml:space="preserve">организация охраны общественного порядка на территории муниципального района муниципальной милицией
</t>
  </si>
  <si>
    <t>п.8 ч.1 ст. 15 Федерального закона от 06.10.2003 №131-ФЗ "Об общих принципах организации местного самоуправления в Российской Федерации"</t>
  </si>
  <si>
    <t xml:space="preserve">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
</t>
  </si>
  <si>
    <t>п.8.1 ч.1 ст. 15 Федерального закона от 06.10.2003 №131-ФЗ "Об общих принципах организации местного самоуправления в Российской Федерации"</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</si>
  <si>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</si>
  <si>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п.8.2 ч.1 ст. 15 Федерального закона от 06.10.2003 №131-ФЗ "Об общих принципах организации местного самоуправления в Российской Федерации"</t>
  </si>
  <si>
    <t xml:space="preserve">организация мероприятий межпоселенческого характера по охране окружающей среды
</t>
  </si>
  <si>
    <t>п.9 ч.1 ст. 15 Федерального закона от 06.10.2003 №131-ФЗ "Об общих принципах организации местного самоуправления в Российской Федерации"</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</si>
  <si>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</si>
  <si>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п.11 ч.1 ст. 15 Федерального закона от 06.10.2003 №131-ФЗ "Об общих принципах организации местного самоуправления в Российской Федерации"</t>
  </si>
  <si>
    <t xml:space="preserve">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</si>
  <si>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п.12 ч.1 ст. 15 Федерального закона от 06.10.2003 №131-ФЗ "Об общих принципах организации местного самоуправления в Российской Федерации"</t>
  </si>
  <si>
    <t xml:space="preserve">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
</t>
  </si>
  <si>
    <t>п.14 ч.1 ст. 15 Федерального закона от 06.10.2003 №131-ФЗ "Об общих принципах организации местного самоуправления в Российской Федерации"</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</si>
  <si>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t>
  </si>
  <si>
    <t>п.15 ч.1 ст. 15 Федерального закона от 06.10.2003 №131-ФЗ "Об общих принципах организации местного самоуправления в Российской Федерации"</t>
  </si>
  <si>
    <t xml:space="preserve">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N 38-ФЗ "О рекламе" (далее - Федеральный закон "О рекламе")
</t>
  </si>
  <si>
    <t>п.15.1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</si>
  <si>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муниципального архива, включая хранение архивных фондов поселений
</t>
  </si>
  <si>
    <t>п.16 ч.1 ст. 15 Федерального закона от 06.10.2003 №131-ФЗ "Об общих принципах организации местного самоуправления в Российской Федерации"</t>
  </si>
  <si>
    <t xml:space="preserve">содержание на территории муниципального района межпоселенческих мест захоронения, организация ритуальных услуг
</t>
  </si>
  <si>
    <t>п.17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</si>
  <si>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</si>
  <si>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п.18 ч.1 ст. 15 Федерального закона от 06.10.2003 №131-ФЗ "Об общих принципах организации местного самоуправления в Российской Федерации"</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</si>
  <si>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</si>
  <si>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п.19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</si>
  <si>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</si>
  <si>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п.19.1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</si>
  <si>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местного традиционного народного художественного творчества в поселениях, входящих в состав муниципального района
</t>
  </si>
  <si>
    <t>п.19.2  ч.1 ст. 15 Федерального закона от 06.10.2003 №131-ФЗ "Об общих принципах организации местного самоуправления 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</si>
  <si>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
</t>
  </si>
  <si>
    <t>п.19.3 ч.1 ст. 15 Федерального закона от 06.10.2003 №131-ФЗ "Об общих принципах организации местного самоуправления в Российской Федерации"</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</si>
  <si>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</si>
  <si>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п.20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</si>
  <si>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t>
  </si>
  <si>
    <t>п.21 ч.1 ст. 15 Федерального закона от 06.10.2003 №131-ФЗ "Об общих принципах организации местного самоуправления в Российской Федерации"</t>
  </si>
  <si>
    <t xml:space="preserve">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
</t>
  </si>
  <si>
    <t>п.22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</si>
  <si>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
</t>
  </si>
  <si>
    <t>п.23 ч.1 ст. 15 Федерального закона от 06.10.2003 №131-ФЗ "Об общих принципах организации местного самоуправления в Российской Федерации"</t>
  </si>
  <si>
    <t xml:space="preserve">осуществление мероприятий по обеспечению безопасности людей на водных объектах, охране их жизни и здоровья
</t>
  </si>
  <si>
    <t>п.24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</si>
  <si>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</si>
  <si>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п.25 ч.1 ст. 15 Федерального закона от 06.10.2003 №131-ФЗ "Об общих принципах организации местного самоуправления в Российской Федерации"</t>
  </si>
  <si>
    <t xml:space="preserve">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t>
  </si>
  <si>
    <t>п.26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</si>
  <si>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межпоселенческого характера по работе с детьми и молодежью
</t>
  </si>
  <si>
    <t>п.27 ч.1 ст. 15 Федерального закона от 06.10.2003 №131-ФЗ "Об общих принципах организации местного самоуправления в Российской Федерации"</t>
  </si>
  <si>
    <t xml:space="preserve">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
</t>
  </si>
  <si>
    <t>п.28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</si>
  <si>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лесного контроля
</t>
  </si>
  <si>
    <t>п.29 ч.1 ст. 15 Федерального закона от 06.10.2003 №131-ФЗ "Об общих принципах организации местного самоуправления в Российской Федерации"</t>
  </si>
  <si>
    <t xml:space="preserve">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
</t>
  </si>
  <si>
    <t>п.32 ч.1 ст. 15 Федерального закона от 06.10.2003 №131-ФЗ "Об общих принципах организации местного самоуправления в Российской Федерации"</t>
  </si>
  <si>
    <t xml:space="preserve">осуществление мер по противодействию коррупции в границах муниципального района
</t>
  </si>
  <si>
    <t>п.33 ч.1 ст. 15 Федерального закона от 06.10.2003 №131-ФЗ "Об общих принципах организации местного самоуправления в Российской Федерации"</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</si>
  <si>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
</t>
  </si>
  <si>
    <t>п.34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</si>
  <si>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земельного контроля на межселенной территории муниципального района
</t>
  </si>
  <si>
    <t>п.35 ч.1 ст. 15 Федерального закона от 06.10.2003 №131-ФЗ "Об общих принципах организации местного самоуправления в Российской Федерации"</t>
  </si>
  <si>
    <t xml:space="preserve">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
</t>
  </si>
  <si>
    <t>п.36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</si>
  <si>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архивных фондов субъекта Российской Федерации
</t>
  </si>
  <si>
    <t xml:space="preserve">п.3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</si>
  <si>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t>
  </si>
  <si>
    <t xml:space="preserve">п.5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</si>
  <si>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ситуаций, которые могут привести к нарушению функционирования систем жизнеобеспечения населения, и ликвидации их последствий
</t>
  </si>
  <si>
    <t xml:space="preserve">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</si>
  <si>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Организации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t>
  </si>
  <si>
    <t xml:space="preserve">п.7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</si>
  <si>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Установление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
</t>
  </si>
  <si>
    <t xml:space="preserve">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</si>
  <si>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деятельности по сбору (в том числе раздельному сбору), транспортированию, обработке, утилизации, обезвреживанию, захоронению твердых коммунальных отходов
</t>
  </si>
  <si>
    <t xml:space="preserve">п.7.2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</si>
  <si>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Создание и обеспечение охраны особо охраняемых природных территорий регионального значения; ведения Красной книги субъекта Российской Федерации
</t>
  </si>
  <si>
    <t xml:space="preserve">п.8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</si>
  <si>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Осуществление регионального государственного надзора в области охраны и использования особо охраняемых природных территорий
</t>
  </si>
  <si>
    <t xml:space="preserve">п.8.1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</si>
  <si>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</si>
  <si>
    <t xml:space="preserve">п.9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</si>
  <si>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социально ориентированных некоммерческих организаций, благотворительной деятельности и добровольчества, организации и осуществления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t>
  </si>
  <si>
    <t xml:space="preserve">п.9.1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</si>
  <si>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</si>
  <si>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</si>
  <si>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</si>
  <si>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</si>
  <si>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t>
  </si>
  <si>
    <t>п.10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</si>
  <si>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Резервирование земель, изъятия земельных участков для государственных нужд субъекта Российской Федерации
</t>
  </si>
  <si>
    <t>п.10.1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</si>
  <si>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t>
  </si>
  <si>
    <t>п.11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</si>
  <si>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сохранностью автомобильных дорог регионального и межмуниципального значения
</t>
  </si>
  <si>
    <t>п.11.1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</si>
  <si>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
</t>
  </si>
  <si>
    <t>п.12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</si>
  <si>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
</t>
  </si>
  <si>
    <t>п.12.1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</si>
  <si>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речных портов, на территориях которых расположено имущество, находящееся в собственности субъекта Российской Федерации
</t>
  </si>
  <si>
    <t>п.12.2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</si>
  <si>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
</t>
  </si>
  <si>
    <t>п.13.1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</si>
  <si>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настоящего пункта
</t>
  </si>
  <si>
    <t>п.13.2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</si>
  <si>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t>
  </si>
  <si>
    <t>п.14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</si>
  <si>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образования детей в государственных образовательных организациях субъектов Российской Федерации
</t>
  </si>
  <si>
    <t>п.14.1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</si>
  <si>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t>
  </si>
  <si>
    <t>п.14.1-1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</si>
  <si>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</si>
  <si>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п.14.2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</si>
  <si>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осуществления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t>
  </si>
  <si>
    <t>п.15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</si>
  <si>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
</t>
  </si>
  <si>
    <t>п.16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</si>
  <si>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
</t>
  </si>
  <si>
    <t>п.17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</si>
  <si>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t>
  </si>
  <si>
    <t>п.18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</si>
  <si>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t>
  </si>
  <si>
    <t>п.19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</si>
  <si>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региональных и местных национально-культурных автономий, поддержки изучения в образовательных учреждениях национальных языков и иных предметов этнокультурной направленности
</t>
  </si>
  <si>
    <t>п.20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</si>
  <si>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разработки и реализации региональных программ государственной поддержки, сохранения и развития языков и культуры народов Российской Федерации, проживающих на территории субъекта Российской Федерации, осуществления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
</t>
  </si>
  <si>
    <t>п.20.1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</si>
  <si>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</si>
  <si>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п.21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</si>
  <si>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медицинской помощи, предусмотренной законодательством субъекта Российской Федерации для определенных категорий граждан
</t>
  </si>
  <si>
    <t>п.21.1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</si>
  <si>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безвозмездного обеспечения донорской кровью и (или) ее компонентами, а также организации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настоящего пункта
</t>
  </si>
  <si>
    <t>п.21.2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</si>
  <si>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профилактики незаконного потребления наркотических средств и психотропных веществ, наркомании
</t>
  </si>
  <si>
    <t>п.21.3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</si>
  <si>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t>
  </si>
  <si>
    <t>п.24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</si>
  <si>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t>
  </si>
  <si>
    <t>п.24.1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</si>
  <si>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деятельности по опеке и попечительству
</t>
  </si>
  <si>
    <t>п.24.2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</si>
  <si>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года N 124-ФЗ "Об основных гарантиях прав ребенка в Российской Федерации"
</t>
  </si>
  <si>
    <t>п.24.3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</si>
  <si>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
</t>
  </si>
  <si>
    <t>п.26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</si>
  <si>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N 63-ФЗ "Об адвокатской деятельности и адвокатуре в Российской Федерации", определения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учреждения, материально-технического и финансового обеспечения деятельности государственных юридических бюро в соответствии с Федеральным законом "О бесплатной юридической помощи в Российской Федерации"
</t>
  </si>
  <si>
    <t>п.27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</si>
  <si>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государственных нотариальных контор, определения количества должностей нотариусов в нотариальном округе, пределов нотариальных округов в границах территории субъекта Российской Федерации
</t>
  </si>
  <si>
    <t>п.28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</si>
  <si>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t>
  </si>
  <si>
    <t>п.29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</si>
  <si>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обеспечения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t>
  </si>
  <si>
    <t>п.30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</si>
  <si>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благоприятных условий для развития туризма в субъекте Российской Федерации
</t>
  </si>
  <si>
    <t>п.30.1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</si>
  <si>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
</t>
  </si>
  <si>
    <t>п.31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</si>
  <si>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Выравнивание бюджетной обеспеченности муниципальных образований в порядке, установленном федеральным законом
</t>
  </si>
  <si>
    <t>п.37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</si>
  <si>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материальной и иной помощи для погребения
</t>
  </si>
  <si>
    <t>п.41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</si>
  <si>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t>
  </si>
  <si>
    <t>п.42.1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</si>
  <si>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строительного надзора в случаях, предусмотренных Градостроительным кодексом Российской Федерации
</t>
  </si>
  <si>
    <t>п.42.2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</si>
  <si>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t>
  </si>
  <si>
    <t>п.43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</si>
  <si>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урегулировании коллективных трудовых споров
</t>
  </si>
  <si>
    <t>п.44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</si>
  <si>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мероприятий в области охраны труда, предусмотренных трудовым законодательством
</t>
  </si>
  <si>
    <t>п.44.1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</si>
  <si>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уведомительной регистрации региональных соглашений, территориальных соглашений и коллективных договоров
</t>
  </si>
  <si>
    <t>п.44.2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</si>
  <si>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организации и осуществления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
</t>
  </si>
  <si>
    <t>п.45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</si>
  <si>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участия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
</t>
  </si>
  <si>
    <t>п.47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</si>
  <si>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</si>
  <si>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п.49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</si>
  <si>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t>
  </si>
  <si>
    <t>п.49.1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</si>
  <si>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ветеринарного надзора
</t>
  </si>
  <si>
    <t>п.49.2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</si>
  <si>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поиска и спасания людей во внутренних водах и в территориальном море Российской Федерации
</t>
  </si>
  <si>
    <t>п.50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</si>
  <si>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содержание и организация деятельности аварийно-спасательных служб и аварийно-спасательных формирований
</t>
  </si>
  <si>
    <t>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</si>
  <si>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t>
  </si>
  <si>
    <t>п.51.1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</si>
  <si>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граждан и их объединений, участвующих в охране общественного порядка
</t>
  </si>
  <si>
    <t>п.51.2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</si>
  <si>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
</t>
  </si>
  <si>
    <t>п.53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</si>
  <si>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защиты исконной среды обитания и традиционного образа жизни коренных малочисленных народов Российской Федерации
</t>
  </si>
  <si>
    <t>п.54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</si>
  <si>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Установление подлежащих государственному регулированию цен (тарифов) на товары (услуги) в соответствии с законодательством Российской Федерации
</t>
  </si>
  <si>
    <t>п.55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</si>
  <si>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
</t>
  </si>
  <si>
    <t>п.55.1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</si>
  <si>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t>
  </si>
  <si>
    <t>п.56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</si>
  <si>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в области технического состояния самоходных машин и других видов техники
</t>
  </si>
  <si>
    <t>п.57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</si>
  <si>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</si>
  <si>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п.59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</si>
  <si>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осуществления полномочий собственников лесных участков в пределах, установленных лесным законодательством
</t>
  </si>
  <si>
    <t>п.60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</si>
  <si>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осуществления лицензирования предпринимательской деятельности по управлению многоквартирными домами
</t>
  </si>
  <si>
    <t>п.61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</si>
  <si>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t>
  </si>
  <si>
    <t>п.62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</si>
  <si>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t>
  </si>
  <si>
    <t>п.63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</si>
  <si>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Организация и ведение регистра муниципальных нормативных правовых актов</t>
  </si>
  <si>
    <t>п.64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</si>
  <si>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и реализация региональных программ в области энергосбережения и повышения энергетической эффективности, организации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
</t>
  </si>
  <si>
    <t>п.65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</si>
  <si>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теплоснабжения, предусмотренных Федеральным законом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
</t>
  </si>
  <si>
    <t>п.67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</si>
  <si>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водоснабжения и водоотведения, предусмотренных Федеральным законом "О водоснабжении и водоотведении"
</t>
  </si>
  <si>
    <t>п.67.1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</si>
  <si>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
</t>
  </si>
  <si>
    <t>п.68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</si>
  <si>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государственной политики в области торговой деятельности на территории субъекта Российской Федерации, проведения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осуществления иных полномочий, предусмотренных Федеральным законом от 28 декабря 2009 года N 381-ФЗ "Об основах государственного регулирования торговой деятельности в Российской Федерации"
</t>
  </si>
  <si>
    <t>п.69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</si>
  <si>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Принятие мер по организации проведения технического осмотра транспортных средств и осуществления мониторинга за исполнением законодательства Российской Федерации в области технического осмотра транспортных средств
</t>
  </si>
  <si>
    <t>п.70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</si>
  <si>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
</t>
  </si>
  <si>
    <t>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</si>
  <si>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искусственного земельного участка в соответствии с федеральным законом
</t>
  </si>
  <si>
    <t>п.73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</si>
  <si>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деятельности общественной палаты субъекта Российской Федерации
</t>
  </si>
  <si>
    <t>п.74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</si>
  <si>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области содействия занятости населения, предусмотренных Законом Российской Федерации от 19 апреля 1991 года N 1032-1 "О занятости населения в Российской Федерации"
</t>
  </si>
  <si>
    <t>п.75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</si>
  <si>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Подбор и 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N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
</t>
  </si>
  <si>
    <t>п.76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</si>
  <si>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N 210-ФЗ "Об организации предоставления государственных и муниципальных услуг"
</t>
  </si>
  <si>
    <t>п.77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</si>
  <si>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Федеральным законом от 21 июля 1997 года N 117-ФЗ "О безопасности гидротехнических сооружений" полномочий в области безопасности гидротехнических сооружений
</t>
  </si>
  <si>
    <t>п.78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</si>
  <si>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t>
  </si>
  <si>
    <t>п.79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</si>
  <si>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</si>
  <si>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п.80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</si>
  <si>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полномочия органов местного самоуправления и органов государственной власти субъекта Российской Федерации в области земельных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</si>
  <si>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ст.10.1 Земельного кодекса Российской Федерации от 25.10.2001 № 136-ФЗ</t>
  </si>
  <si>
    <t>полномочия органов местного самоуправления и органов государственной власти субъекта Российской Федерации в области градостроительной деятельности,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</si>
  <si>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8.2  Градостроительного кодекса Российской Федерации от  29.12.2004 № 190-ФЗ</t>
  </si>
  <si>
    <t>полномочия органов местного самоуправления и органов государственной власти субъекта Российской Федерации в области обращения с отходами,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</si>
  <si>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8.1 Федерального закона от 24.06.1988 №89-ФЗ "Об отходах производства и потребления"</t>
  </si>
  <si>
    <t>полномочия органов местного самоуправления и органов государственной власти субъекта Российской Федерации в сфере водоснабжения и водоотведения,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</si>
  <si>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07.12.2011 N 416-ФЗ
"О водоснабжении и водоотведении" 
</t>
  </si>
  <si>
    <t>полномочия органов местного самоуправления и органов государственной власти субъекта Российской Федерации в сфере теплоснабжения,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</si>
  <si>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27.07.2010 N 190-ФЗ
"О теплоснабжении"
</t>
  </si>
  <si>
    <t>полномочия органов местного самоуправления и органов государственной власти субъекта Российской Федерации в сфере организации розничных рынков, организации и осуществления деятельности по продаже товаров (выполнению работ, оказанию услуг) на розничных рынках,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</si>
  <si>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24.1 Федерального закона от  30.12.2006 N 271-ФЗ
"О розничных рынках и о внесении изменений в Трудовой кодекс Российской Федерации" 
</t>
  </si>
  <si>
    <t>законом субъекта Российской Федерации может предусматриваться перераспределение полномочий по организации регулярных перевозок пассажиров и багажа автомобильным транспортом и городским наземным электрическим транспортом между органами местного самоуправления и органами государственной власти субъекта Российской Федерации в порядке, установленном законодательством Российской Федерации.</t>
  </si>
  <si>
    <t xml:space="preserve">ст.2 Федерального закона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</si>
  <si>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полномочия органов местного самоуправления и органов государственной власти субъекта Российской Федерации в области жилищных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</si>
  <si>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14 Жилищного кодекса Российской Федерации от 29.12.2004 N 188-ФЗ </t>
  </si>
  <si>
    <t>полномочия органов местного самоуправления и органов государственной власти субъекта Российской Федерации в сфере рекламы,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</si>
  <si>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40 Федерального закона от от 13.03.2006 N 38-ФЗ
"О рекламе" 
</t>
  </si>
  <si>
    <t>полномочия органов местного самоуправления и органов государственной власти субъекта Российской Федерации в области регулирования торговой деятельности,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</si>
  <si>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 Федерального закона от 28.12.2009 N 381-ФЗ
"Об основах государственного регулирования торговой деятельности в Российской Федерации"
</t>
  </si>
  <si>
    <t>полномочия органов местного самоуправления и органов государственной власти субъекта Российской Федерации в области погребения и похоронного дела,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</si>
  <si>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25 Федерального закона от 12.01.1996 №8-ФЗ</t>
  </si>
  <si>
    <t>Численность населения (тыс. человек)</t>
  </si>
  <si>
    <t>Площадь территории (га)</t>
  </si>
  <si>
    <t>1.Собственные полномочия органов местного самоуправления</t>
  </si>
  <si>
    <t xml:space="preserve">1.1. ПЕРЕЧЕНЬ ВОПРОСОВ МЕСТНОГО ЗНАЧЕНИЯ  </t>
  </si>
  <si>
    <t>1.2. ПОЛНОМОЧИЯ ОРГАНОВ МЕСТНОГО САМОУПРАВЛЕНИЯ (ст. 17 ФЗ от 06.10.2003 № 131-ФЗ)</t>
  </si>
  <si>
    <t>1.3. ПРОЧИЕ РАСХОДЫ МУНИЦИПАЛЬНОГО ОБРАЗОВАНИЯ</t>
  </si>
  <si>
    <t xml:space="preserve">   1.4.   ПРАВА ОРГАНОВ МЕСТНОГО САМОУПРАВЛЕНИЯ</t>
  </si>
  <si>
    <t>1.5. ВОПРОСЫ, ЗАКРЕПЛЕННЫЕ ЗАКОНАМИ СУБЪЕКТА РОССИЙСКОЙ ФЕДЕРАЦИИ ЗА СЕЛЬСКИМИ ПОСЕЛЕНИЯМИ (ч.3 ст.14 ФЗ от 06.10.2003 №131-ФЗ "Об общих принципах организации местного самоуправления в Российской Федерации")</t>
  </si>
  <si>
    <t>1.6. ПЕРЕЧЕНЬ ВОПРОСОВ МЕСТНОГО ЗНАЧЕНИЯ  СЕЛЬСКОГО ПОСЕЛЕНИЯ, ПЕРЕДАННЫЙ ОРГАНАМ МЕСТНОГО САМОУПРАВЛЕНИЯ МУНИЦИПАЛЬНОГО РАЙОНА В РАМКАХ СОГЛАШЕНИЙ (согласно ч. 4 ст. 15 ФЗ от 06.10.2003 № 131-ФЗ)</t>
  </si>
  <si>
    <t>1.7. ПЕРЕЧЕНЬ ВОПРОСОВ МЕСТНОГО ЗНАЧЕНИЯ  МУНИЦИПАЛЬНОГО РАЙОНА, ПЕРЕДАННЫЙ ОРГАНАМ МЕСТНОГО САМОУПРАВЛЕНИЯ СЕЛЬСКОГО ПОСЕЛЕНИЯ В РАМКАХ СОГЛАШЕНИЙ (согласно ч. 4 ст. 15 ФЗ от 06.10.2003 № 131-ФЗ)</t>
  </si>
  <si>
    <t>2. Делегирование отдельных государственных полномочий от органов государственной власти органам местного самоуправления</t>
  </si>
  <si>
    <t>2.1. ПОЛНОМОЧИЯ РОССИЙСКОЙ ФЕДЕРАЦИИ, ДЕЛЕГИРОВАННЫЕ НАПРЯМУЮ ОРГАНАМ МЕСТНОГО САМОУПРАВЛЕНИЯ (фед - мсу)</t>
  </si>
  <si>
    <t>2.2. ПОЛНОМОЧИЯ РОССИЙСКОЙ ФЕДЕРАЦИИ, ДЕЛЕГИРОВАННЫЕ ОРГАНАМ ГОСУДАРСТВЕННОЙ ВЛАСТИ СУБЪЕКТОВ РООСИЙСКОЙ ФЕДЕРАЦИИ С ПРАВОМ СУБДЕЛЕГИРОВАНИЯ ОРГАНАМ МЕСТНОГО САМОУПРАВЛЕНИЯ 
(фед - рег - мсу)</t>
  </si>
  <si>
    <t>2.3. ПОЛНОМОЧИЯ ОРГАНОВ ГОСУДАРСТВЕННОЙ ВЛАСТИ СУБЪЕКТОВ РФ ПО ВОПРОСАМ СОВМЕСТНОГО ВЕДЕНИЯ РФ ЛИБО ЕЁ СУБЪЕКТОВ, ДЕЛЕГИРОВАННЫЕ ОРГАНАМ МСУ (рег - мсу)</t>
  </si>
  <si>
    <t>3. Перераспределение полномочий между органами местного самоуправления и органами государственной власти субъектов Российской Федерации (от МСУ региону)</t>
  </si>
  <si>
    <t>ФИО исполнителя</t>
  </si>
  <si>
    <t>Телефон с кодом</t>
  </si>
  <si>
    <t>Администрация Большеключинского сельсовета</t>
  </si>
  <si>
    <t>8(39165)68242</t>
  </si>
  <si>
    <t>тыс. руб</t>
  </si>
  <si>
    <t>передаваеме полномочия</t>
  </si>
  <si>
    <t>Соглашение о передаче  администрацией Большеключинского сельсовета Рыбинского района осуществления части полномочий администрации Рыбинского района</t>
  </si>
  <si>
    <t>Размещение муниципального заказа</t>
  </si>
  <si>
    <t>Постановление № 102-п от 16.12.2016 " Об утверждении Регламента работы административнойт комиссии Большеключинского сельсовета"</t>
  </si>
  <si>
    <t>Белянина Е.И.</t>
  </si>
  <si>
    <t>Закон края "О межбюджетных отношениях в Красноярском крае "№2-317от 10.07.2007г</t>
  </si>
  <si>
    <t>Постановление правительства Красноярского края от 30.09.2013г №515-п "Об утверждении государственной программыф Красноярского края "Защита от чрезвычайных ситуаций природного и техногенного характера и обеспечение безопасности населения</t>
  </si>
  <si>
    <t>Закон Красноярского края от 28.06.2007 № 2-190 "О культуре"</t>
  </si>
  <si>
    <t>Закон края "О межбюджетных отношениях в Красноярском крае" №2-317от 10.07.2007г</t>
  </si>
  <si>
    <t xml:space="preserve">Закон Красноярского края от 27.12.2005 № 17-4356 "О предельных нормативах размеров оплаты труда муниципальных служащих"                   Закон Красноярского края от 24.04.2008 № 5-1565 "Об особенностях правового регулирования муниципальной службы в Красноярском крае" </t>
  </si>
  <si>
    <t>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t>
  </si>
  <si>
    <t>Закон Красноярского края от 24.04.2008 № 5-1565 "Об особенностях правового регулирования муниципальной службы в Красноярском крае"</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</si>
  <si>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</si>
  <si>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Решение  "О бюджете Большеключинского сельсовета на 2021 год и плановый период 2022-2023 годов" №4-10р  от 25.12.2020г</t>
  </si>
  <si>
    <t>Устав Большеключинского сельсовета Рыбинского района Красноярского края ст.7,20,24</t>
  </si>
  <si>
    <t xml:space="preserve">Устав Большеключинского сельсовета Рыбинского района Красноярского края </t>
  </si>
  <si>
    <t>Организация жилищно-коммунального обслуживания и жизнеобеспечение территории поселений</t>
  </si>
  <si>
    <t>Разработка прогнозов и программ социально-экономического развития поселения</t>
  </si>
  <si>
    <t>03</t>
  </si>
  <si>
    <t>10</t>
  </si>
  <si>
    <t>08</t>
  </si>
  <si>
    <t>01</t>
  </si>
  <si>
    <t>11</t>
  </si>
  <si>
    <t>05</t>
  </si>
  <si>
    <t>03,05,</t>
  </si>
  <si>
    <t>07</t>
  </si>
  <si>
    <t>01        01                         01</t>
  </si>
  <si>
    <t xml:space="preserve">0102                                    0104                               0113                             </t>
  </si>
  <si>
    <t>01           01                      01                     08                                08</t>
  </si>
  <si>
    <t>04                            06                               13                                01                             04</t>
  </si>
  <si>
    <t>04</t>
  </si>
  <si>
    <t>09</t>
  </si>
  <si>
    <t>02</t>
  </si>
  <si>
    <t>13</t>
  </si>
  <si>
    <t>на 1 января 2024г.</t>
  </si>
  <si>
    <t>Решение  «О бюджете Большеключинского сельсовета
на 2024год и плановый период
2025-2026годов» №36-146р от  25.12.23г</t>
  </si>
  <si>
    <t>на 1 июня 2024г.</t>
  </si>
  <si>
    <t>05,06</t>
  </si>
  <si>
    <t>на 1 ноября 2024г.</t>
  </si>
  <si>
    <t>на 13 августа 2024г.</t>
  </si>
  <si>
    <t>на 12 декабря 2024г.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</si>
</sst>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4"/>
      <color theme="1"/>
      <name val="Times New Roman"/>
      <family val="1"/>
      <charset val="204"/>
    </font>
    <font>
      <b/>
      <sz val="11"/>
      <color theme="1"/>
      <name val="Times New Roman"/>
      <family val="1"/>
      <charset val="204"/>
    </font>
    <font>
      <b/>
      <sz val="14"/>
      <color theme="0"/>
      <name val="Times New Roman"/>
      <family val="1"/>
      <charset val="204"/>
    </font>
    <font>
      <sz val="10"/>
      <color rgb="FF000000"/>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b/>
      <i/>
      <sz val="12"/>
      <color theme="1"/>
      <name val="Times New Roman"/>
      <family val="1"/>
      <charset val="204"/>
    </font>
    <font>
      <b/>
      <sz val="14"/>
      <color theme="1"/>
      <name val="Calibri"/>
      <family val="2"/>
      <charset val="204"/>
      <scheme val="minor"/>
    </font>
    <font>
      <b/>
      <sz val="14"/>
      <name val="Times New Roman"/>
      <family val="1"/>
      <charset val="204"/>
    </font>
    <font>
      <b/>
      <sz val="10"/>
      <color rgb="FF000000"/>
      <name val="Times New Roman"/>
      <family val="1"/>
      <charset val="204"/>
    </font>
    <font>
      <b/>
      <sz val="11"/>
      <name val="Times New Roman"/>
      <family val="1"/>
      <charset val="204"/>
    </font>
    <font>
      <b/>
      <sz val="11"/>
      <name val="Calibri"/>
      <family val="2"/>
      <charset val="204"/>
      <scheme val="minor"/>
    </font>
    <font>
      <b/>
      <sz val="11"/>
      <color indexed="8"/>
      <name val="Times New Roman"/>
      <family val="1"/>
      <charset val="204"/>
    </font>
    <font>
      <sz val="11"/>
      <color indexed="8"/>
      <name val="Calibri"/>
      <family val="2"/>
      <charset val="204"/>
    </font>
    <font>
      <sz val="10"/>
      <color indexed="8"/>
      <name val="Times New Roman"/>
      <family val="1"/>
      <charset val="204"/>
    </font>
  </fonts>
  <fills count="7">
    <fill>
      <patternFill patternType="none"/>
    </fill>
    <fill>
      <patternFill patternType="gray125"/>
    </fill>
    <fill>
      <patternFill patternType="solid">
        <fgColor rgb="FFA5A5A5"/>
      </patternFill>
    </fill>
    <fill>
      <patternFill patternType="solid">
        <fgColor theme="4" tint="0.79998168889431442"/>
        <bgColor indexed="65"/>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2" borderId="1" applyNumberFormat="0" applyAlignment="0" applyProtection="0"/>
    <xf numFmtId="0" fontId="1" fillId="3" borderId="0" applyNumberFormat="0" applyBorder="0" applyAlignment="0" applyProtection="0"/>
  </cellStyleXfs>
  <cellXfs count="117">
    <xf numFmtId="0" fontId="0" fillId="0" borderId="0" xfId="0"/>
    <xf numFmtId="0" fontId="4" fillId="0" borderId="0" xfId="0" applyFont="1"/>
    <xf numFmtId="0" fontId="4" fillId="0" borderId="2" xfId="0" applyFont="1" applyBorder="1"/>
    <xf numFmtId="0" fontId="4" fillId="0" borderId="2" xfId="0" applyFont="1" applyBorder="1" applyAlignment="1">
      <alignment horizontal="center" vertical="center"/>
    </xf>
    <xf numFmtId="0" fontId="6" fillId="0" borderId="2" xfId="0" applyFont="1" applyBorder="1" applyAlignment="1">
      <alignment vertical="top" wrapText="1"/>
    </xf>
    <xf numFmtId="0" fontId="7" fillId="0" borderId="2" xfId="0" applyFont="1" applyBorder="1" applyAlignment="1">
      <alignment vertical="top" wrapText="1"/>
    </xf>
    <xf numFmtId="0" fontId="7" fillId="0" borderId="2" xfId="0" applyNumberFormat="1" applyFont="1" applyBorder="1" applyAlignment="1">
      <alignment vertical="top" wrapText="1"/>
    </xf>
    <xf numFmtId="0" fontId="7" fillId="0" borderId="2" xfId="0" applyFont="1" applyBorder="1" applyAlignment="1">
      <alignment horizontal="left" vertical="top" wrapText="1"/>
    </xf>
    <xf numFmtId="0" fontId="9" fillId="0" borderId="2" xfId="0" applyFont="1" applyBorder="1" applyAlignment="1">
      <alignment vertical="top" wrapText="1"/>
    </xf>
    <xf numFmtId="0" fontId="8"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Border="1"/>
    <xf numFmtId="0" fontId="8" fillId="0" borderId="0" xfId="0" applyFont="1" applyAlignment="1">
      <alignment horizontal="left" vertical="center"/>
    </xf>
    <xf numFmtId="0" fontId="12" fillId="2" borderId="2" xfId="1" applyFont="1" applyBorder="1" applyAlignment="1">
      <alignment vertical="center"/>
    </xf>
    <xf numFmtId="0" fontId="4" fillId="4" borderId="2" xfId="0" applyFont="1" applyFill="1" applyBorder="1"/>
    <xf numFmtId="0" fontId="4" fillId="0" borderId="2" xfId="0" applyFont="1" applyBorder="1" applyAlignment="1">
      <alignment horizontal="center"/>
    </xf>
    <xf numFmtId="0" fontId="6" fillId="0" borderId="2" xfId="0" applyNumberFormat="1" applyFont="1" applyBorder="1" applyAlignment="1">
      <alignment vertical="top" wrapText="1"/>
    </xf>
    <xf numFmtId="0" fontId="4" fillId="5" borderId="2" xfId="2" applyFont="1" applyFill="1" applyBorder="1" applyAlignment="1">
      <alignment horizontal="center"/>
    </xf>
    <xf numFmtId="0" fontId="7" fillId="0" borderId="2" xfId="0" applyFont="1" applyBorder="1" applyAlignment="1" applyProtection="1">
      <alignment vertical="top" wrapText="1"/>
    </xf>
    <xf numFmtId="0" fontId="6" fillId="0" borderId="2" xfId="0" applyFont="1" applyBorder="1" applyAlignment="1" applyProtection="1">
      <alignment vertical="top" wrapText="1"/>
    </xf>
    <xf numFmtId="0" fontId="9" fillId="0" borderId="2" xfId="0" applyFont="1" applyBorder="1" applyAlignment="1">
      <alignment horizontal="left" vertical="top" wrapText="1"/>
    </xf>
    <xf numFmtId="0" fontId="4" fillId="5" borderId="2" xfId="0" applyFont="1" applyFill="1" applyBorder="1" applyAlignment="1">
      <alignment horizontal="center" vertical="center"/>
    </xf>
    <xf numFmtId="0" fontId="4" fillId="5" borderId="2" xfId="0" applyFont="1" applyFill="1" applyBorder="1"/>
    <xf numFmtId="0" fontId="4" fillId="5" borderId="2" xfId="2" applyFont="1" applyFill="1" applyBorder="1" applyAlignment="1"/>
    <xf numFmtId="0" fontId="3" fillId="2" borderId="2" xfId="1" applyFont="1" applyBorder="1" applyAlignment="1">
      <alignment horizontal="center" vertical="center"/>
    </xf>
    <xf numFmtId="0" fontId="8" fillId="0" borderId="6" xfId="2" applyFont="1" applyFill="1" applyBorder="1" applyAlignment="1"/>
    <xf numFmtId="0" fontId="8" fillId="0" borderId="0" xfId="0" applyFont="1" applyBorder="1" applyAlignment="1">
      <alignment horizontal="left" vertical="center"/>
    </xf>
    <xf numFmtId="0" fontId="8" fillId="0" borderId="0" xfId="2" applyFont="1" applyFill="1" applyBorder="1" applyAlignment="1"/>
    <xf numFmtId="0" fontId="17" fillId="0" borderId="2" xfId="0" applyFont="1" applyBorder="1" applyAlignment="1">
      <alignment vertical="top" wrapText="1"/>
    </xf>
    <xf numFmtId="0" fontId="19" fillId="0" borderId="2" xfId="0" applyFont="1" applyBorder="1" applyAlignment="1">
      <alignment vertical="top"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xf>
    <xf numFmtId="0" fontId="8" fillId="0" borderId="2" xfId="0" applyFont="1" applyBorder="1" applyAlignment="1">
      <alignment horizontal="center" vertical="center" wrapText="1"/>
    </xf>
    <xf numFmtId="0" fontId="4" fillId="5" borderId="2" xfId="0" applyFont="1" applyFill="1" applyBorder="1" applyAlignment="1">
      <alignment horizontal="center"/>
    </xf>
    <xf numFmtId="0" fontId="4" fillId="5" borderId="2" xfId="2" applyFont="1" applyFill="1" applyBorder="1" applyAlignment="1">
      <alignment horizontal="center" vertical="top"/>
    </xf>
    <xf numFmtId="0" fontId="4" fillId="0" borderId="0" xfId="0" applyFont="1" applyBorder="1" applyAlignment="1">
      <alignment vertical="top"/>
    </xf>
    <xf numFmtId="0" fontId="4" fillId="0" borderId="2" xfId="0" applyFont="1" applyBorder="1" applyAlignment="1">
      <alignment horizontal="center" vertical="top"/>
    </xf>
    <xf numFmtId="0" fontId="6" fillId="0" borderId="2" xfId="0" applyFont="1" applyBorder="1" applyAlignment="1">
      <alignment horizontal="center" vertical="top" wrapText="1"/>
    </xf>
    <xf numFmtId="0" fontId="4" fillId="0" borderId="2" xfId="0" applyFont="1" applyBorder="1" applyAlignment="1">
      <alignment vertical="top"/>
    </xf>
    <xf numFmtId="0" fontId="4" fillId="0" borderId="2" xfId="0" applyFont="1" applyBorder="1" applyAlignment="1">
      <alignment vertical="top" wrapText="1"/>
    </xf>
    <xf numFmtId="49" fontId="4" fillId="0" borderId="2" xfId="0" applyNumberFormat="1" applyFont="1" applyBorder="1" applyAlignment="1">
      <alignment vertical="top"/>
    </xf>
    <xf numFmtId="49" fontId="17" fillId="0" borderId="2" xfId="0" applyNumberFormat="1" applyFont="1" applyBorder="1" applyAlignment="1">
      <alignment vertical="top" wrapText="1"/>
    </xf>
    <xf numFmtId="49" fontId="17" fillId="0" borderId="2" xfId="0" applyNumberFormat="1" applyFont="1" applyBorder="1" applyAlignment="1">
      <alignment horizontal="right" vertical="top"/>
    </xf>
    <xf numFmtId="49" fontId="17" fillId="0" borderId="2" xfId="0" applyNumberFormat="1" applyFont="1" applyBorder="1" applyAlignment="1">
      <alignment vertical="top"/>
    </xf>
    <xf numFmtId="0" fontId="4" fillId="5" borderId="2" xfId="0" applyFont="1" applyFill="1" applyBorder="1" applyAlignment="1">
      <alignment horizontal="center" vertical="top"/>
    </xf>
    <xf numFmtId="2" fontId="17" fillId="0" borderId="2" xfId="0" applyNumberFormat="1" applyFont="1" applyBorder="1" applyAlignment="1">
      <alignment vertical="top" wrapText="1"/>
    </xf>
    <xf numFmtId="49" fontId="17" fillId="0" borderId="2" xfId="0" applyNumberFormat="1" applyFont="1" applyBorder="1" applyAlignment="1">
      <alignment horizontal="right" vertical="top" wrapText="1"/>
    </xf>
    <xf numFmtId="0" fontId="17" fillId="0" borderId="2" xfId="0" applyFont="1" applyBorder="1" applyAlignment="1">
      <alignment vertical="top"/>
    </xf>
    <xf numFmtId="0" fontId="4" fillId="3" borderId="2" xfId="2" applyFont="1" applyBorder="1" applyAlignment="1">
      <alignment horizontal="center" vertical="top"/>
    </xf>
    <xf numFmtId="0" fontId="7" fillId="0" borderId="2" xfId="0" applyFont="1" applyBorder="1" applyAlignment="1">
      <alignment horizontal="center" vertical="top" wrapText="1"/>
    </xf>
    <xf numFmtId="0" fontId="8" fillId="3" borderId="2" xfId="2" applyFont="1" applyBorder="1" applyAlignment="1">
      <alignment horizontal="center" vertical="top"/>
    </xf>
    <xf numFmtId="0" fontId="1" fillId="5" borderId="2" xfId="2" applyFill="1" applyBorder="1" applyAlignment="1">
      <alignment horizontal="center" vertical="top"/>
    </xf>
    <xf numFmtId="0" fontId="4" fillId="5" borderId="2" xfId="0" applyFont="1" applyFill="1" applyBorder="1" applyAlignment="1">
      <alignment horizontal="center" vertical="top" wrapText="1"/>
    </xf>
    <xf numFmtId="0" fontId="4" fillId="0" borderId="2" xfId="0" applyFont="1" applyBorder="1" applyAlignment="1">
      <alignment horizontal="center" vertical="top" wrapText="1"/>
    </xf>
    <xf numFmtId="0" fontId="4" fillId="6" borderId="2" xfId="0" applyFont="1" applyFill="1" applyBorder="1" applyAlignment="1">
      <alignment vertical="top" wrapText="1"/>
    </xf>
    <xf numFmtId="0" fontId="4" fillId="0" borderId="2" xfId="0" applyFont="1" applyBorder="1" applyAlignment="1" applyProtection="1">
      <alignment horizontal="center" vertical="top"/>
    </xf>
    <xf numFmtId="0" fontId="6" fillId="0" borderId="2" xfId="0" applyFont="1" applyBorder="1" applyAlignment="1" applyProtection="1">
      <alignment horizontal="center" vertical="top" wrapText="1"/>
    </xf>
    <xf numFmtId="0" fontId="13" fillId="2" borderId="2" xfId="1" applyFont="1" applyBorder="1" applyAlignment="1">
      <alignment horizontal="center" vertical="top"/>
    </xf>
    <xf numFmtId="0" fontId="2" fillId="2" borderId="2" xfId="1" applyBorder="1" applyAlignment="1">
      <alignment vertical="top"/>
    </xf>
    <xf numFmtId="0" fontId="1" fillId="3" borderId="2" xfId="2" applyBorder="1" applyAlignment="1">
      <alignment horizontal="center" vertical="top"/>
    </xf>
    <xf numFmtId="0" fontId="10" fillId="5" borderId="2" xfId="0" applyFont="1" applyFill="1" applyBorder="1" applyAlignment="1">
      <alignment horizontal="center" vertical="top" wrapText="1"/>
    </xf>
    <xf numFmtId="0" fontId="1" fillId="3" borderId="2" xfId="2" applyBorder="1" applyAlignment="1">
      <alignment vertical="top"/>
    </xf>
    <xf numFmtId="0" fontId="14" fillId="5" borderId="2" xfId="0" applyFont="1" applyFill="1" applyBorder="1" applyAlignment="1" applyProtection="1">
      <alignment horizontal="center" vertical="top" wrapText="1"/>
    </xf>
    <xf numFmtId="0" fontId="1" fillId="0" borderId="2" xfId="2" applyFill="1" applyBorder="1" applyAlignment="1">
      <alignment horizontal="center" vertical="top"/>
    </xf>
    <xf numFmtId="0" fontId="4" fillId="0" borderId="0" xfId="0" applyFont="1" applyFill="1" applyBorder="1" applyAlignment="1">
      <alignment vertical="top"/>
    </xf>
    <xf numFmtId="0" fontId="18" fillId="0" borderId="2" xfId="2" applyFont="1" applyFill="1" applyBorder="1" applyAlignment="1">
      <alignment horizontal="center" vertical="top" wrapText="1"/>
    </xf>
    <xf numFmtId="0" fontId="0" fillId="0" borderId="2" xfId="2" applyFont="1" applyFill="1" applyBorder="1" applyAlignment="1">
      <alignment horizontal="center" vertical="top" wrapText="1"/>
    </xf>
    <xf numFmtId="49" fontId="18" fillId="0" borderId="2" xfId="2" applyNumberFormat="1" applyFont="1" applyFill="1" applyBorder="1" applyAlignment="1">
      <alignment horizontal="center" vertical="top"/>
    </xf>
    <xf numFmtId="0" fontId="13" fillId="5" borderId="2" xfId="1" applyFont="1" applyFill="1" applyBorder="1" applyAlignment="1">
      <alignment horizontal="center" vertical="top"/>
    </xf>
    <xf numFmtId="0" fontId="15" fillId="5" borderId="2" xfId="1" applyFont="1" applyFill="1" applyBorder="1" applyAlignment="1">
      <alignment horizontal="center" vertical="top"/>
    </xf>
    <xf numFmtId="0" fontId="16" fillId="5" borderId="2" xfId="1" applyFont="1" applyFill="1" applyBorder="1" applyAlignment="1">
      <alignment horizontal="center" vertical="top"/>
    </xf>
    <xf numFmtId="0" fontId="4" fillId="0" borderId="0" xfId="0" applyFont="1" applyAlignment="1">
      <alignment vertical="top"/>
    </xf>
    <xf numFmtId="0" fontId="9" fillId="0" borderId="2" xfId="0" applyFont="1" applyBorder="1" applyAlignment="1">
      <alignment horizontal="center" vertical="top"/>
    </xf>
    <xf numFmtId="4" fontId="4" fillId="0" borderId="0" xfId="0" applyNumberFormat="1" applyFont="1" applyBorder="1"/>
    <xf numFmtId="0" fontId="4" fillId="0" borderId="0" xfId="0" applyFont="1" applyBorder="1" applyAlignment="1">
      <alignment horizontal="center"/>
    </xf>
    <xf numFmtId="0" fontId="8" fillId="0" borderId="6" xfId="2" applyFont="1" applyFill="1" applyBorder="1" applyAlignment="1">
      <alignment horizontal="center"/>
    </xf>
    <xf numFmtId="0" fontId="4" fillId="4" borderId="2" xfId="0" applyFont="1" applyFill="1" applyBorder="1" applyAlignment="1">
      <alignment horizontal="center"/>
    </xf>
    <xf numFmtId="0" fontId="2" fillId="2" borderId="2" xfId="1" applyBorder="1" applyAlignment="1">
      <alignment horizontal="center" vertical="top"/>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vertical="top"/>
    </xf>
    <xf numFmtId="0" fontId="13" fillId="5" borderId="2" xfId="1" applyFont="1" applyFill="1" applyBorder="1" applyAlignment="1">
      <alignment horizontal="center" vertical="top"/>
    </xf>
    <xf numFmtId="0" fontId="4" fillId="3" borderId="2" xfId="2" applyFont="1" applyBorder="1" applyAlignment="1">
      <alignment horizontal="center" vertical="top"/>
    </xf>
    <xf numFmtId="165" fontId="4" fillId="0" borderId="0" xfId="0" applyNumberFormat="1" applyFont="1" applyBorder="1"/>
    <xf numFmtId="0" fontId="13" fillId="5" borderId="2" xfId="1" applyFont="1" applyFill="1" applyBorder="1" applyAlignment="1">
      <alignment horizontal="center" vertical="top"/>
    </xf>
    <xf numFmtId="0" fontId="4" fillId="3" borderId="2" xfId="2" applyFont="1" applyBorder="1" applyAlignment="1">
      <alignment horizontal="center" vertical="top"/>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vertical="top"/>
    </xf>
    <xf numFmtId="0" fontId="8" fillId="0" borderId="2" xfId="0" applyFont="1" applyBorder="1" applyAlignment="1">
      <alignment horizontal="center" vertical="center"/>
    </xf>
    <xf numFmtId="0" fontId="4" fillId="0" borderId="6" xfId="0" applyFont="1" applyBorder="1" applyAlignment="1">
      <alignment horizontal="center"/>
    </xf>
    <xf numFmtId="0" fontId="3" fillId="0" borderId="0" xfId="0" applyFont="1" applyAlignment="1">
      <alignment horizontal="center"/>
    </xf>
    <xf numFmtId="0" fontId="8" fillId="0" borderId="0" xfId="0" applyFont="1" applyAlignment="1">
      <alignment horizontal="center"/>
    </xf>
    <xf numFmtId="0" fontId="4" fillId="0" borderId="6" xfId="0" applyFont="1" applyBorder="1" applyAlignment="1">
      <alignment horizontal="left"/>
    </xf>
    <xf numFmtId="0" fontId="0" fillId="0" borderId="6" xfId="0" applyBorder="1" applyAlignment="1">
      <alignment horizontal="left"/>
    </xf>
    <xf numFmtId="164" fontId="4" fillId="0" borderId="4" xfId="0" applyNumberFormat="1" applyFont="1" applyBorder="1" applyAlignment="1">
      <alignment horizontal="center"/>
    </xf>
    <xf numFmtId="0" fontId="8" fillId="0" borderId="2" xfId="0" applyFont="1" applyBorder="1" applyAlignment="1">
      <alignment horizontal="center" vertical="center"/>
    </xf>
    <xf numFmtId="0" fontId="8" fillId="0" borderId="2" xfId="2" applyFont="1" applyFill="1" applyBorder="1" applyAlignment="1">
      <alignment horizontal="center"/>
    </xf>
    <xf numFmtId="0" fontId="8" fillId="0" borderId="2" xfId="0" applyFont="1" applyBorder="1" applyAlignment="1">
      <alignment horizontal="center" vertical="center" wrapText="1"/>
    </xf>
    <xf numFmtId="0" fontId="8" fillId="3" borderId="3" xfId="2" applyFont="1" applyBorder="1" applyAlignment="1">
      <alignment horizontal="center" vertical="top" wrapText="1"/>
    </xf>
    <xf numFmtId="0" fontId="8" fillId="3" borderId="4" xfId="2" applyFont="1" applyBorder="1" applyAlignment="1">
      <alignment horizontal="center" vertical="top" wrapText="1"/>
    </xf>
    <xf numFmtId="0" fontId="5" fillId="2" borderId="2" xfId="1" applyFont="1" applyBorder="1" applyAlignment="1">
      <alignment horizontal="center" vertical="center"/>
    </xf>
    <xf numFmtId="0" fontId="4" fillId="5" borderId="2" xfId="2" applyFont="1" applyFill="1" applyBorder="1" applyAlignment="1">
      <alignment horizontal="center" vertical="center"/>
    </xf>
    <xf numFmtId="0" fontId="4" fillId="5" borderId="2" xfId="0" applyFont="1" applyFill="1" applyBorder="1" applyAlignment="1">
      <alignment horizontal="center" vertical="top"/>
    </xf>
    <xf numFmtId="0" fontId="4" fillId="3" borderId="3" xfId="2" applyFont="1" applyBorder="1" applyAlignment="1">
      <alignment horizontal="center" vertical="top"/>
    </xf>
    <xf numFmtId="0" fontId="4" fillId="3" borderId="4" xfId="2" applyFont="1" applyBorder="1" applyAlignment="1">
      <alignment horizontal="center" vertical="top"/>
    </xf>
    <xf numFmtId="0" fontId="13" fillId="5" borderId="2" xfId="1" applyFont="1" applyFill="1" applyBorder="1" applyAlignment="1">
      <alignment horizontal="center" vertical="top"/>
    </xf>
    <xf numFmtId="0" fontId="4" fillId="5" borderId="3" xfId="2" applyFont="1" applyFill="1" applyBorder="1" applyAlignment="1">
      <alignment horizontal="center" vertical="top" wrapText="1"/>
    </xf>
    <xf numFmtId="0" fontId="4" fillId="5" borderId="4" xfId="2" applyFont="1" applyFill="1" applyBorder="1" applyAlignment="1">
      <alignment horizontal="center" vertical="top" wrapText="1"/>
    </xf>
    <xf numFmtId="0" fontId="5" fillId="2" borderId="2" xfId="1" applyFont="1" applyBorder="1" applyAlignment="1">
      <alignment horizontal="center" vertical="top"/>
    </xf>
    <xf numFmtId="0" fontId="4" fillId="3" borderId="2" xfId="2" applyFont="1" applyBorder="1" applyAlignment="1">
      <alignment horizontal="center" vertical="top"/>
    </xf>
    <xf numFmtId="0" fontId="4" fillId="5" borderId="2" xfId="2" applyFont="1" applyFill="1" applyBorder="1" applyAlignment="1">
      <alignment horizontal="center" vertical="top" wrapText="1"/>
    </xf>
    <xf numFmtId="0" fontId="4" fillId="3" borderId="5" xfId="2" applyFont="1" applyBorder="1" applyAlignment="1">
      <alignment horizontal="center" vertical="top"/>
    </xf>
  </cellXfs>
  <cellStyles count="3">
    <cellStyle name="20% - Акцент1" xfId="2" builtinId="30"/>
    <cellStyle name="Контрольная ячейка" xfId="1" builtinId="2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zoomScale="70" zoomScaleNormal="70" workbookViewId="0">
      <pane xSplit="3" ySplit="15" topLeftCell="D117" activePane="bottomRight" state="frozen"/>
      <selection pane="topRight" activeCell="D1" sqref="D1"/>
      <selection pane="bottomLeft" activeCell="A16" sqref="A16"/>
      <selection pane="bottomRight" activeCell="P322" sqref="P322"/>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85.7109375" style="12" bestFit="1" customWidth="1"/>
    <col min="18" max="22" width="16.7109375" style="12" customWidth="1"/>
    <col min="23" max="16384" width="9.140625" style="1"/>
  </cols>
  <sheetData>
    <row r="1" spans="1:22" ht="18.75" x14ac:dyDescent="0.3">
      <c r="A1" s="95" t="s">
        <v>122</v>
      </c>
      <c r="B1" s="95"/>
      <c r="C1" s="95"/>
      <c r="D1" s="95"/>
      <c r="E1" s="95"/>
      <c r="F1" s="95"/>
      <c r="G1" s="95"/>
      <c r="H1" s="95"/>
      <c r="I1" s="95"/>
      <c r="J1" s="95"/>
      <c r="K1" s="95"/>
      <c r="L1" s="95"/>
      <c r="M1" s="95"/>
      <c r="N1" s="95"/>
      <c r="O1" s="95"/>
      <c r="P1" s="95"/>
      <c r="Q1" s="95"/>
      <c r="R1" s="95"/>
      <c r="S1" s="95"/>
      <c r="T1" s="95"/>
      <c r="U1" s="95"/>
      <c r="V1" s="95"/>
    </row>
    <row r="2" spans="1:22" ht="15.75" x14ac:dyDescent="0.25">
      <c r="A2" s="96" t="s">
        <v>530</v>
      </c>
      <c r="B2" s="96"/>
      <c r="C2" s="96"/>
      <c r="D2" s="96"/>
      <c r="E2" s="96"/>
      <c r="F2" s="96"/>
      <c r="G2" s="96"/>
      <c r="H2" s="96"/>
      <c r="I2" s="96"/>
      <c r="J2" s="96"/>
      <c r="K2" s="96"/>
      <c r="L2" s="96"/>
      <c r="M2" s="96"/>
      <c r="N2" s="96"/>
      <c r="O2" s="96"/>
      <c r="P2" s="96"/>
      <c r="Q2" s="96"/>
      <c r="R2" s="96"/>
      <c r="S2" s="96"/>
      <c r="T2" s="96"/>
      <c r="U2" s="96"/>
      <c r="V2" s="96"/>
    </row>
    <row r="3" spans="1:22" ht="15.75" x14ac:dyDescent="0.25">
      <c r="A3" s="13" t="s">
        <v>124</v>
      </c>
      <c r="B3" s="10"/>
      <c r="C3" s="10"/>
      <c r="D3" s="97" t="s">
        <v>493</v>
      </c>
      <c r="E3" s="98"/>
      <c r="F3" s="98"/>
      <c r="G3" s="98"/>
      <c r="H3" s="98"/>
      <c r="I3" s="98"/>
      <c r="J3" s="98"/>
      <c r="K3" s="98"/>
      <c r="L3" s="98"/>
      <c r="M3" s="98"/>
      <c r="N3" s="98"/>
      <c r="O3" s="98"/>
      <c r="P3" s="98"/>
      <c r="Q3" s="98"/>
      <c r="R3" s="98"/>
      <c r="S3" s="98"/>
      <c r="T3" s="98"/>
      <c r="U3" s="98"/>
      <c r="V3" s="98"/>
    </row>
    <row r="4" spans="1:22" ht="15.75" x14ac:dyDescent="0.2">
      <c r="A4" s="13" t="s">
        <v>476</v>
      </c>
      <c r="C4" s="94">
        <v>0.442</v>
      </c>
      <c r="D4" s="94"/>
    </row>
    <row r="5" spans="1:22" ht="15.75" x14ac:dyDescent="0.2">
      <c r="A5" s="13" t="s">
        <v>477</v>
      </c>
      <c r="C5" s="99">
        <v>10229.5</v>
      </c>
      <c r="D5" s="99"/>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94" t="s">
        <v>500</v>
      </c>
      <c r="D7" s="94"/>
    </row>
    <row r="8" spans="1:22" ht="15.75" x14ac:dyDescent="0.2">
      <c r="A8" s="13" t="s">
        <v>492</v>
      </c>
      <c r="C8" s="94" t="s">
        <v>494</v>
      </c>
      <c r="D8" s="94"/>
    </row>
    <row r="9" spans="1:22" ht="15.75" x14ac:dyDescent="0.25">
      <c r="A9" s="100" t="s">
        <v>0</v>
      </c>
      <c r="B9" s="100" t="s">
        <v>126</v>
      </c>
      <c r="C9" s="100" t="s">
        <v>123</v>
      </c>
      <c r="D9" s="101" t="s">
        <v>127</v>
      </c>
      <c r="E9" s="101"/>
      <c r="F9" s="101"/>
      <c r="G9" s="101"/>
      <c r="H9" s="101"/>
      <c r="I9" s="101"/>
      <c r="J9" s="101"/>
      <c r="K9" s="101"/>
      <c r="L9" s="101"/>
      <c r="M9" s="102" t="s">
        <v>128</v>
      </c>
      <c r="N9" s="102"/>
      <c r="O9" s="102" t="s">
        <v>129</v>
      </c>
      <c r="P9" s="102"/>
      <c r="Q9" s="102"/>
      <c r="R9" s="102"/>
      <c r="S9" s="102"/>
      <c r="T9" s="102"/>
      <c r="U9" s="102"/>
      <c r="V9" s="102"/>
    </row>
    <row r="10" spans="1:22" ht="22.5" customHeight="1" x14ac:dyDescent="0.2">
      <c r="A10" s="100"/>
      <c r="B10" s="100"/>
      <c r="C10" s="100"/>
      <c r="D10" s="102" t="s">
        <v>130</v>
      </c>
      <c r="E10" s="102"/>
      <c r="F10" s="100" t="s">
        <v>131</v>
      </c>
      <c r="G10" s="100"/>
      <c r="H10" s="100"/>
      <c r="I10" s="100" t="s">
        <v>132</v>
      </c>
      <c r="J10" s="100"/>
      <c r="K10" s="100"/>
      <c r="L10" s="100"/>
      <c r="M10" s="102"/>
      <c r="N10" s="102"/>
      <c r="O10" s="102"/>
      <c r="P10" s="102"/>
      <c r="Q10" s="102"/>
      <c r="R10" s="102"/>
      <c r="S10" s="102"/>
      <c r="T10" s="102"/>
      <c r="U10" s="102"/>
      <c r="V10" s="102"/>
    </row>
    <row r="11" spans="1:22" s="9" customFormat="1" ht="44.25" customHeight="1" x14ac:dyDescent="0.25">
      <c r="A11" s="100"/>
      <c r="B11" s="100"/>
      <c r="C11" s="100"/>
      <c r="D11" s="102" t="s">
        <v>133</v>
      </c>
      <c r="E11" s="102" t="s">
        <v>134</v>
      </c>
      <c r="F11" s="102" t="s">
        <v>135</v>
      </c>
      <c r="G11" s="102" t="s">
        <v>136</v>
      </c>
      <c r="H11" s="102" t="s">
        <v>137</v>
      </c>
      <c r="I11" s="102" t="s">
        <v>138</v>
      </c>
      <c r="J11" s="102" t="s">
        <v>139</v>
      </c>
      <c r="K11" s="102" t="s">
        <v>140</v>
      </c>
      <c r="L11" s="102" t="s">
        <v>141</v>
      </c>
      <c r="M11" s="102" t="s">
        <v>142</v>
      </c>
      <c r="N11" s="102" t="s">
        <v>143</v>
      </c>
      <c r="O11" s="102" t="s">
        <v>144</v>
      </c>
      <c r="P11" s="102" t="s">
        <v>145</v>
      </c>
      <c r="Q11" s="102" t="s">
        <v>146</v>
      </c>
      <c r="R11" s="102" t="s">
        <v>147</v>
      </c>
      <c r="S11" s="102"/>
      <c r="T11" s="102"/>
      <c r="U11" s="102"/>
      <c r="V11" s="102" t="s">
        <v>148</v>
      </c>
    </row>
    <row r="12" spans="1:22" s="9" customFormat="1" ht="89.25" customHeight="1" x14ac:dyDescent="0.25">
      <c r="A12" s="100"/>
      <c r="B12" s="100"/>
      <c r="C12" s="100"/>
      <c r="D12" s="102"/>
      <c r="E12" s="102"/>
      <c r="F12" s="102"/>
      <c r="G12" s="102"/>
      <c r="H12" s="102"/>
      <c r="I12" s="102"/>
      <c r="J12" s="102"/>
      <c r="K12" s="102"/>
      <c r="L12" s="102"/>
      <c r="M12" s="102"/>
      <c r="N12" s="102"/>
      <c r="O12" s="102"/>
      <c r="P12" s="102"/>
      <c r="Q12" s="102"/>
      <c r="R12" s="32" t="s">
        <v>144</v>
      </c>
      <c r="S12" s="32" t="s">
        <v>149</v>
      </c>
      <c r="T12" s="32" t="s">
        <v>150</v>
      </c>
      <c r="U12" s="32" t="s">
        <v>151</v>
      </c>
      <c r="V12" s="102"/>
    </row>
    <row r="13" spans="1:22" ht="15.75" x14ac:dyDescent="0.2">
      <c r="A13" s="31">
        <v>1</v>
      </c>
      <c r="B13" s="31">
        <v>2</v>
      </c>
      <c r="C13" s="31">
        <v>3</v>
      </c>
      <c r="D13" s="32">
        <v>4</v>
      </c>
      <c r="E13" s="32">
        <v>5</v>
      </c>
      <c r="F13" s="32">
        <v>6</v>
      </c>
      <c r="G13" s="32">
        <v>7</v>
      </c>
      <c r="H13" s="32">
        <v>8</v>
      </c>
      <c r="I13" s="32">
        <v>9</v>
      </c>
      <c r="J13" s="32">
        <v>10</v>
      </c>
      <c r="K13" s="32">
        <v>11</v>
      </c>
      <c r="L13" s="32">
        <v>12</v>
      </c>
      <c r="M13" s="32">
        <v>13</v>
      </c>
      <c r="N13" s="32">
        <v>14</v>
      </c>
      <c r="O13" s="32">
        <v>15</v>
      </c>
      <c r="P13" s="35">
        <v>16</v>
      </c>
      <c r="Q13" s="32">
        <v>17</v>
      </c>
      <c r="R13" s="32">
        <v>18</v>
      </c>
      <c r="S13" s="32">
        <v>19</v>
      </c>
      <c r="T13" s="32">
        <v>20</v>
      </c>
      <c r="U13" s="32">
        <v>21</v>
      </c>
      <c r="V13" s="32">
        <v>22</v>
      </c>
    </row>
    <row r="14" spans="1:22" s="12" customFormat="1" ht="18.75" x14ac:dyDescent="0.2">
      <c r="A14" s="25"/>
      <c r="B14" s="14"/>
      <c r="C14" s="14"/>
      <c r="D14" s="105" t="s">
        <v>478</v>
      </c>
      <c r="E14" s="105"/>
      <c r="F14" s="105"/>
      <c r="G14" s="105"/>
      <c r="H14" s="105"/>
      <c r="I14" s="105"/>
      <c r="J14" s="105"/>
      <c r="K14" s="105"/>
      <c r="L14" s="105"/>
      <c r="M14" s="105"/>
      <c r="N14" s="105"/>
      <c r="O14" s="15"/>
      <c r="P14" s="79"/>
      <c r="Q14" s="15"/>
      <c r="R14" s="15"/>
      <c r="S14" s="15"/>
      <c r="T14" s="15"/>
      <c r="U14" s="15"/>
      <c r="V14" s="15"/>
    </row>
    <row r="15" spans="1:22" s="12" customFormat="1" ht="15.75" customHeight="1" x14ac:dyDescent="0.2">
      <c r="A15" s="33"/>
      <c r="B15" s="24"/>
      <c r="C15" s="18">
        <v>100</v>
      </c>
      <c r="D15" s="106" t="s">
        <v>479</v>
      </c>
      <c r="E15" s="106"/>
      <c r="F15" s="106"/>
      <c r="G15" s="106"/>
      <c r="H15" s="106"/>
      <c r="I15" s="106"/>
      <c r="J15" s="106"/>
      <c r="K15" s="106"/>
      <c r="L15" s="106"/>
      <c r="M15" s="106"/>
      <c r="N15" s="106"/>
      <c r="O15" s="18">
        <f>SUM(O16:O28)</f>
        <v>1316.288</v>
      </c>
      <c r="P15" s="18">
        <f t="shared" ref="P15:V15" si="0">SUM(P16:P28)</f>
        <v>1316.288</v>
      </c>
      <c r="Q15" s="18">
        <f t="shared" si="0"/>
        <v>0</v>
      </c>
      <c r="R15" s="18">
        <f t="shared" si="0"/>
        <v>0</v>
      </c>
      <c r="S15" s="18">
        <f t="shared" si="0"/>
        <v>0</v>
      </c>
      <c r="T15" s="18">
        <f t="shared" si="0"/>
        <v>0</v>
      </c>
      <c r="U15" s="18">
        <f t="shared" si="0"/>
        <v>0</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4.5780000000000003</v>
      </c>
      <c r="P19" s="39">
        <v>4.5780000000000003</v>
      </c>
      <c r="Q19" s="41"/>
      <c r="R19" s="39">
        <f t="shared" si="2"/>
        <v>0</v>
      </c>
      <c r="S19" s="41"/>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519</v>
      </c>
      <c r="N24" s="45" t="s">
        <v>520</v>
      </c>
      <c r="O24" s="39">
        <f t="shared" si="1"/>
        <v>1311.71</v>
      </c>
      <c r="P24" s="39">
        <v>1311.71</v>
      </c>
      <c r="Q24" s="41"/>
      <c r="R24" s="39">
        <f t="shared" si="2"/>
        <v>0</v>
      </c>
      <c r="S24" s="41">
        <v>0</v>
      </c>
      <c r="T24" s="41"/>
      <c r="U24" s="41"/>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x14ac:dyDescent="0.25">
      <c r="A29" s="47"/>
      <c r="B29" s="47"/>
      <c r="C29" s="47">
        <v>200</v>
      </c>
      <c r="D29" s="107" t="s">
        <v>480</v>
      </c>
      <c r="E29" s="107"/>
      <c r="F29" s="107"/>
      <c r="G29" s="107"/>
      <c r="H29" s="107"/>
      <c r="I29" s="107"/>
      <c r="J29" s="107"/>
      <c r="K29" s="107"/>
      <c r="L29" s="107"/>
      <c r="M29" s="107"/>
      <c r="N29" s="107"/>
      <c r="O29" s="47">
        <f>SUM(O30:O53)</f>
        <v>0</v>
      </c>
      <c r="P29" s="47">
        <f t="shared" ref="P29:V29" si="3">SUM(P30:P53)</f>
        <v>0</v>
      </c>
      <c r="Q29" s="47">
        <f t="shared" si="3"/>
        <v>0</v>
      </c>
      <c r="R29" s="47">
        <f t="shared" si="3"/>
        <v>0</v>
      </c>
      <c r="S29" s="47">
        <f t="shared" si="3"/>
        <v>0</v>
      </c>
      <c r="T29" s="47">
        <f t="shared" si="3"/>
        <v>0</v>
      </c>
      <c r="U29" s="47">
        <f t="shared" si="3"/>
        <v>0</v>
      </c>
      <c r="V29" s="47">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x14ac:dyDescent="0.25">
      <c r="A54" s="47"/>
      <c r="B54" s="47"/>
      <c r="C54" s="47">
        <v>300</v>
      </c>
      <c r="D54" s="107" t="s">
        <v>481</v>
      </c>
      <c r="E54" s="107"/>
      <c r="F54" s="107"/>
      <c r="G54" s="107"/>
      <c r="H54" s="107"/>
      <c r="I54" s="107"/>
      <c r="J54" s="107"/>
      <c r="K54" s="107"/>
      <c r="L54" s="107"/>
      <c r="M54" s="107"/>
      <c r="N54" s="107"/>
      <c r="O54" s="47">
        <f>SUM(O55:O69)</f>
        <v>7130.6620000000003</v>
      </c>
      <c r="P54" s="47">
        <f t="shared" ref="P54:V54" si="6">SUM(P55:P69)</f>
        <v>7130.6620000000003</v>
      </c>
      <c r="Q54" s="47">
        <f t="shared" si="6"/>
        <v>0</v>
      </c>
      <c r="R54" s="47">
        <f t="shared" si="6"/>
        <v>0</v>
      </c>
      <c r="S54" s="47">
        <f t="shared" si="6"/>
        <v>0</v>
      </c>
      <c r="T54" s="47">
        <f t="shared" si="6"/>
        <v>0</v>
      </c>
      <c r="U54" s="47">
        <f t="shared" si="6"/>
        <v>0</v>
      </c>
      <c r="V54" s="47">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4143.13</v>
      </c>
      <c r="P55" s="39">
        <f>4371.244-20.236-100.047-105.031-2.8</f>
        <v>4143.13</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x14ac:dyDescent="0.25">
      <c r="A70" s="51"/>
      <c r="B70" s="51"/>
      <c r="C70" s="51">
        <v>400</v>
      </c>
      <c r="D70" s="108" t="s">
        <v>482</v>
      </c>
      <c r="E70" s="109"/>
      <c r="F70" s="109"/>
      <c r="G70" s="109"/>
      <c r="H70" s="109"/>
      <c r="I70" s="109"/>
      <c r="J70" s="109"/>
      <c r="K70" s="109"/>
      <c r="L70" s="109"/>
      <c r="M70" s="109"/>
      <c r="N70" s="109"/>
      <c r="O70" s="51">
        <f>SUM(O71:O91)</f>
        <v>0</v>
      </c>
      <c r="P70" s="51">
        <f t="shared" ref="P70:V70" si="9">SUM(P71:P91)</f>
        <v>0</v>
      </c>
      <c r="Q70" s="51">
        <f t="shared" si="9"/>
        <v>0</v>
      </c>
      <c r="R70" s="51">
        <f t="shared" si="9"/>
        <v>0</v>
      </c>
      <c r="S70" s="51">
        <f t="shared" si="9"/>
        <v>0</v>
      </c>
      <c r="T70" s="51">
        <f t="shared" si="9"/>
        <v>0</v>
      </c>
      <c r="U70" s="51">
        <f t="shared" si="9"/>
        <v>0</v>
      </c>
      <c r="V70" s="51">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103" t="s">
        <v>483</v>
      </c>
      <c r="E92" s="104"/>
      <c r="F92" s="104"/>
      <c r="G92" s="104"/>
      <c r="H92" s="104"/>
      <c r="I92" s="104"/>
      <c r="J92" s="104"/>
      <c r="K92" s="104"/>
      <c r="L92" s="104"/>
      <c r="M92" s="104"/>
      <c r="N92" s="104"/>
      <c r="O92" s="53">
        <f>SUM(O93:O117)</f>
        <v>399.78699999999998</v>
      </c>
      <c r="P92" s="53">
        <f t="shared" ref="P92:V92" si="12">SUM(P93:P117)</f>
        <v>399.78699999999998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397.78699999999998</v>
      </c>
      <c r="P94" s="39">
        <v>397.78699999999998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111" t="s">
        <v>484</v>
      </c>
      <c r="E118" s="112"/>
      <c r="F118" s="112"/>
      <c r="G118" s="112"/>
      <c r="H118" s="112"/>
      <c r="I118" s="112"/>
      <c r="J118" s="112"/>
      <c r="K118" s="112"/>
      <c r="L118" s="112"/>
      <c r="M118" s="112"/>
      <c r="N118" s="112"/>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111" t="s">
        <v>485</v>
      </c>
      <c r="E135" s="112"/>
      <c r="F135" s="112"/>
      <c r="G135" s="112"/>
      <c r="H135" s="112"/>
      <c r="I135" s="112"/>
      <c r="J135" s="112"/>
      <c r="K135" s="112"/>
      <c r="L135" s="112"/>
      <c r="M135" s="112"/>
      <c r="N135" s="112"/>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113" t="s">
        <v>486</v>
      </c>
      <c r="E176" s="113"/>
      <c r="F176" s="113"/>
      <c r="G176" s="113"/>
      <c r="H176" s="113"/>
      <c r="I176" s="113"/>
      <c r="J176" s="113"/>
      <c r="K176" s="113"/>
      <c r="L176" s="113"/>
      <c r="M176" s="113"/>
      <c r="N176" s="113"/>
      <c r="O176" s="61"/>
      <c r="P176" s="80"/>
      <c r="Q176" s="61"/>
      <c r="R176" s="61"/>
      <c r="S176" s="61"/>
      <c r="T176" s="61"/>
      <c r="U176" s="61"/>
      <c r="V176" s="61"/>
    </row>
    <row r="177" spans="1:22" s="38" customFormat="1" ht="15" x14ac:dyDescent="0.25">
      <c r="A177" s="51"/>
      <c r="B177" s="62"/>
      <c r="C177" s="51">
        <v>700</v>
      </c>
      <c r="D177" s="114" t="s">
        <v>487</v>
      </c>
      <c r="E177" s="114"/>
      <c r="F177" s="114"/>
      <c r="G177" s="114"/>
      <c r="H177" s="114"/>
      <c r="I177" s="114"/>
      <c r="J177" s="114"/>
      <c r="K177" s="114"/>
      <c r="L177" s="114"/>
      <c r="M177" s="114"/>
      <c r="N177" s="114"/>
      <c r="O177" s="47">
        <f>SUM(O178:O179)</f>
        <v>80.254000000000005</v>
      </c>
      <c r="P177" s="47">
        <f t="shared" ref="P177:V177" si="18">SUM(P178:P179)</f>
        <v>0</v>
      </c>
      <c r="Q177" s="47">
        <f t="shared" si="18"/>
        <v>0</v>
      </c>
      <c r="R177" s="47">
        <f t="shared" si="18"/>
        <v>0</v>
      </c>
      <c r="S177" s="47">
        <f t="shared" si="18"/>
        <v>0</v>
      </c>
      <c r="T177" s="47">
        <f t="shared" si="18"/>
        <v>0</v>
      </c>
      <c r="U177" s="47">
        <f t="shared" si="18"/>
        <v>0</v>
      </c>
      <c r="V177" s="47">
        <f t="shared" si="18"/>
        <v>80.254000000000005</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80.254000000000005</v>
      </c>
      <c r="P178" s="39"/>
      <c r="Q178" s="41"/>
      <c r="R178" s="39">
        <v>0</v>
      </c>
      <c r="S178" s="41"/>
      <c r="T178" s="41"/>
      <c r="U178" s="41"/>
      <c r="V178" s="39">
        <v>80.254000000000005</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 si="19">SUM(V179+R179+P179+Q179)</f>
        <v>0</v>
      </c>
      <c r="P179" s="39"/>
      <c r="Q179" s="41"/>
      <c r="R179" s="39">
        <f t="shared" ref="R179" si="20">SUM(S179:U179)</f>
        <v>0</v>
      </c>
      <c r="S179" s="41"/>
      <c r="T179" s="41"/>
      <c r="U179" s="41"/>
      <c r="V179" s="41"/>
    </row>
    <row r="180" spans="1:22" s="38" customFormat="1" ht="41.25" customHeight="1" x14ac:dyDescent="0.25">
      <c r="A180" s="37"/>
      <c r="B180" s="54"/>
      <c r="C180" s="63">
        <v>800</v>
      </c>
      <c r="D180" s="115" t="s">
        <v>488</v>
      </c>
      <c r="E180" s="115"/>
      <c r="F180" s="115"/>
      <c r="G180" s="115"/>
      <c r="H180" s="115"/>
      <c r="I180" s="115"/>
      <c r="J180" s="115"/>
      <c r="K180" s="115"/>
      <c r="L180" s="115"/>
      <c r="M180" s="115"/>
      <c r="N180" s="115"/>
      <c r="O180" s="47">
        <f>SUM(O181:O203)</f>
        <v>0</v>
      </c>
      <c r="P180" s="47">
        <f t="shared" ref="P180:V180" si="21">SUM(P181:P203)</f>
        <v>0</v>
      </c>
      <c r="Q180" s="47">
        <f t="shared" si="21"/>
        <v>0</v>
      </c>
      <c r="R180" s="47">
        <f t="shared" si="21"/>
        <v>0</v>
      </c>
      <c r="S180" s="47">
        <f t="shared" si="21"/>
        <v>0</v>
      </c>
      <c r="T180" s="47">
        <f t="shared" si="21"/>
        <v>0</v>
      </c>
      <c r="U180" s="47">
        <f t="shared" si="21"/>
        <v>0</v>
      </c>
      <c r="V180" s="47">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ht="15" x14ac:dyDescent="0.25">
      <c r="A204" s="51"/>
      <c r="B204" s="64"/>
      <c r="C204" s="65">
        <v>900</v>
      </c>
      <c r="D204" s="108" t="s">
        <v>489</v>
      </c>
      <c r="E204" s="109"/>
      <c r="F204" s="109"/>
      <c r="G204" s="109"/>
      <c r="H204" s="109"/>
      <c r="I204" s="109"/>
      <c r="J204" s="109"/>
      <c r="K204" s="109"/>
      <c r="L204" s="109"/>
      <c r="M204" s="109"/>
      <c r="N204" s="116"/>
      <c r="O204" s="62">
        <f>SUM(O205:O303)</f>
        <v>2.8</v>
      </c>
      <c r="P204" s="62">
        <f t="shared" ref="P204:V204" si="24">SUM(P205:P303)</f>
        <v>0</v>
      </c>
      <c r="Q204" s="62">
        <f t="shared" si="24"/>
        <v>0</v>
      </c>
      <c r="R204" s="62">
        <f t="shared" si="24"/>
        <v>2.8</v>
      </c>
      <c r="S204" s="62">
        <f t="shared" si="24"/>
        <v>0</v>
      </c>
      <c r="T204" s="62">
        <f t="shared" si="24"/>
        <v>0</v>
      </c>
      <c r="U204" s="62">
        <f t="shared" si="24"/>
        <v>2.8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2.8</v>
      </c>
      <c r="P242" s="39"/>
      <c r="Q242" s="41"/>
      <c r="R242" s="39">
        <f t="shared" si="26"/>
        <v>2.8</v>
      </c>
      <c r="S242" s="66"/>
      <c r="T242" s="66"/>
      <c r="U242" s="66">
        <v>2.8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102"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14.75"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102"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102"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102"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102"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102"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102"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102"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102"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102"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102"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ht="15"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ht="15"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ht="15"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ht="15"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ht="15"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ht="15"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ht="15"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ht="15"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71"/>
      <c r="B304" s="71"/>
      <c r="C304" s="72">
        <v>1100</v>
      </c>
      <c r="D304" s="110" t="s">
        <v>490</v>
      </c>
      <c r="E304" s="110"/>
      <c r="F304" s="110"/>
      <c r="G304" s="110"/>
      <c r="H304" s="110"/>
      <c r="I304" s="110"/>
      <c r="J304" s="110"/>
      <c r="K304" s="110"/>
      <c r="L304" s="110"/>
      <c r="M304" s="110"/>
      <c r="N304" s="110"/>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ht="15"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ht="15"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ht="15"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ht="15"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ht="15"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ht="15"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ht="15"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ht="15"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ht="15"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ht="15"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ht="15"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ht="15"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4">
        <v>1500</v>
      </c>
      <c r="D329" s="23"/>
      <c r="E329" s="23"/>
      <c r="F329" s="23"/>
      <c r="G329" s="23"/>
      <c r="H329" s="23"/>
      <c r="I329" s="23"/>
      <c r="J329" s="23"/>
      <c r="K329" s="23"/>
      <c r="L329" s="23"/>
      <c r="M329" s="23"/>
      <c r="N329" s="23"/>
      <c r="O329" s="34">
        <f t="shared" ref="O329:V329" si="32">SUM(O15+O29+O54+O70+O92+O135+O177+O180+O204+O304)</f>
        <v>8929.7910000000011</v>
      </c>
      <c r="P329" s="36">
        <f t="shared" si="32"/>
        <v>8846.737000000001</v>
      </c>
      <c r="Q329" s="34">
        <f t="shared" si="32"/>
        <v>0</v>
      </c>
      <c r="R329" s="34">
        <f t="shared" si="32"/>
        <v>2.8</v>
      </c>
      <c r="S329" s="34">
        <f t="shared" si="32"/>
        <v>0</v>
      </c>
      <c r="T329" s="34">
        <f t="shared" si="32"/>
        <v>0</v>
      </c>
      <c r="U329" s="34">
        <f t="shared" si="32"/>
        <v>2.8</v>
      </c>
      <c r="V329" s="34">
        <f t="shared" si="32"/>
        <v>80.254000000000005</v>
      </c>
    </row>
    <row r="330" spans="1:22" x14ac:dyDescent="0.2">
      <c r="O330" s="76">
        <v>8929.7909999999993</v>
      </c>
    </row>
    <row r="331" spans="1:22" x14ac:dyDescent="0.2">
      <c r="O331" s="76">
        <f>O330-O329</f>
        <v>0</v>
      </c>
    </row>
  </sheetData>
  <mergeCells count="45">
    <mergeCell ref="D304:N304"/>
    <mergeCell ref="D118:N118"/>
    <mergeCell ref="D135:N135"/>
    <mergeCell ref="D176:N176"/>
    <mergeCell ref="D177:N177"/>
    <mergeCell ref="D180:N180"/>
    <mergeCell ref="D204:N204"/>
    <mergeCell ref="D92:N92"/>
    <mergeCell ref="N11:N12"/>
    <mergeCell ref="O11:O12"/>
    <mergeCell ref="P11:P12"/>
    <mergeCell ref="Q11:Q12"/>
    <mergeCell ref="D14:N14"/>
    <mergeCell ref="D15:N15"/>
    <mergeCell ref="D29:N29"/>
    <mergeCell ref="D54:N54"/>
    <mergeCell ref="D70:N70"/>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C8:D8"/>
    <mergeCell ref="A9:A12"/>
    <mergeCell ref="B9:B12"/>
    <mergeCell ref="C9:C12"/>
    <mergeCell ref="D9:L9"/>
    <mergeCell ref="J11:J12"/>
    <mergeCell ref="K11:K12"/>
    <mergeCell ref="L11:L12"/>
    <mergeCell ref="C7:D7"/>
    <mergeCell ref="A1:V1"/>
    <mergeCell ref="A2:V2"/>
    <mergeCell ref="D3:V3"/>
    <mergeCell ref="C4:D4"/>
    <mergeCell ref="C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zoomScale="60" zoomScaleNormal="60" workbookViewId="0">
      <pane xSplit="3" ySplit="15" topLeftCell="G317" activePane="bottomRight" state="frozen"/>
      <selection pane="topRight" activeCell="D1" sqref="D1"/>
      <selection pane="bottomLeft" activeCell="A16" sqref="A16"/>
      <selection pane="bottomRight" activeCell="J209" sqref="J209"/>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30.85546875" style="12" customWidth="1"/>
    <col min="18" max="22" width="16.7109375" style="12" customWidth="1"/>
    <col min="23" max="16384" width="9.140625" style="1"/>
  </cols>
  <sheetData>
    <row r="1" spans="1:22" ht="18.75" x14ac:dyDescent="0.3">
      <c r="A1" s="95" t="s">
        <v>122</v>
      </c>
      <c r="B1" s="95"/>
      <c r="C1" s="95"/>
      <c r="D1" s="95"/>
      <c r="E1" s="95"/>
      <c r="F1" s="95"/>
      <c r="G1" s="95"/>
      <c r="H1" s="95"/>
      <c r="I1" s="95"/>
      <c r="J1" s="95"/>
      <c r="K1" s="95"/>
      <c r="L1" s="95"/>
      <c r="M1" s="95"/>
      <c r="N1" s="95"/>
      <c r="O1" s="95"/>
      <c r="P1" s="95"/>
      <c r="Q1" s="95"/>
      <c r="R1" s="95"/>
      <c r="S1" s="95"/>
      <c r="T1" s="95"/>
      <c r="U1" s="95"/>
      <c r="V1" s="95"/>
    </row>
    <row r="2" spans="1:22" ht="15.75" x14ac:dyDescent="0.25">
      <c r="A2" s="96" t="s">
        <v>532</v>
      </c>
      <c r="B2" s="96"/>
      <c r="C2" s="96"/>
      <c r="D2" s="96"/>
      <c r="E2" s="96"/>
      <c r="F2" s="96"/>
      <c r="G2" s="96"/>
      <c r="H2" s="96"/>
      <c r="I2" s="96"/>
      <c r="J2" s="96"/>
      <c r="K2" s="96"/>
      <c r="L2" s="96"/>
      <c r="M2" s="96"/>
      <c r="N2" s="96"/>
      <c r="O2" s="96"/>
      <c r="P2" s="96"/>
      <c r="Q2" s="96"/>
      <c r="R2" s="96"/>
      <c r="S2" s="96"/>
      <c r="T2" s="96"/>
      <c r="U2" s="96"/>
      <c r="V2" s="96"/>
    </row>
    <row r="3" spans="1:22" ht="15.75" x14ac:dyDescent="0.25">
      <c r="A3" s="13" t="s">
        <v>124</v>
      </c>
      <c r="B3" s="10"/>
      <c r="C3" s="10"/>
      <c r="D3" s="97" t="s">
        <v>493</v>
      </c>
      <c r="E3" s="98"/>
      <c r="F3" s="98"/>
      <c r="G3" s="98"/>
      <c r="H3" s="98"/>
      <c r="I3" s="98"/>
      <c r="J3" s="98"/>
      <c r="K3" s="98"/>
      <c r="L3" s="98"/>
      <c r="M3" s="98"/>
      <c r="N3" s="98"/>
      <c r="O3" s="98"/>
      <c r="P3" s="98"/>
      <c r="Q3" s="98"/>
      <c r="R3" s="98"/>
      <c r="S3" s="98"/>
      <c r="T3" s="98"/>
      <c r="U3" s="98"/>
      <c r="V3" s="98"/>
    </row>
    <row r="4" spans="1:22" ht="15.75" x14ac:dyDescent="0.2">
      <c r="A4" s="13" t="s">
        <v>476</v>
      </c>
      <c r="C4" s="94">
        <v>0.442</v>
      </c>
      <c r="D4" s="94"/>
    </row>
    <row r="5" spans="1:22" ht="15.75" x14ac:dyDescent="0.2">
      <c r="A5" s="13" t="s">
        <v>477</v>
      </c>
      <c r="C5" s="99">
        <v>10229.5</v>
      </c>
      <c r="D5" s="99"/>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94" t="s">
        <v>500</v>
      </c>
      <c r="D7" s="94"/>
    </row>
    <row r="8" spans="1:22" ht="15.75" x14ac:dyDescent="0.2">
      <c r="A8" s="13" t="s">
        <v>492</v>
      </c>
      <c r="C8" s="94" t="s">
        <v>494</v>
      </c>
      <c r="D8" s="94"/>
    </row>
    <row r="9" spans="1:22" ht="15.75" x14ac:dyDescent="0.25">
      <c r="A9" s="100" t="s">
        <v>0</v>
      </c>
      <c r="B9" s="100" t="s">
        <v>126</v>
      </c>
      <c r="C9" s="100" t="s">
        <v>123</v>
      </c>
      <c r="D9" s="101" t="s">
        <v>127</v>
      </c>
      <c r="E9" s="101"/>
      <c r="F9" s="101"/>
      <c r="G9" s="101"/>
      <c r="H9" s="101"/>
      <c r="I9" s="101"/>
      <c r="J9" s="101"/>
      <c r="K9" s="101"/>
      <c r="L9" s="101"/>
      <c r="M9" s="102" t="s">
        <v>128</v>
      </c>
      <c r="N9" s="102"/>
      <c r="O9" s="102" t="s">
        <v>129</v>
      </c>
      <c r="P9" s="102"/>
      <c r="Q9" s="102"/>
      <c r="R9" s="102"/>
      <c r="S9" s="102"/>
      <c r="T9" s="102"/>
      <c r="U9" s="102"/>
      <c r="V9" s="102"/>
    </row>
    <row r="10" spans="1:22" ht="22.5" customHeight="1" x14ac:dyDescent="0.2">
      <c r="A10" s="100"/>
      <c r="B10" s="100"/>
      <c r="C10" s="100"/>
      <c r="D10" s="102" t="s">
        <v>130</v>
      </c>
      <c r="E10" s="102"/>
      <c r="F10" s="100" t="s">
        <v>131</v>
      </c>
      <c r="G10" s="100"/>
      <c r="H10" s="100"/>
      <c r="I10" s="100" t="s">
        <v>132</v>
      </c>
      <c r="J10" s="100"/>
      <c r="K10" s="100"/>
      <c r="L10" s="100"/>
      <c r="M10" s="102"/>
      <c r="N10" s="102"/>
      <c r="O10" s="102"/>
      <c r="P10" s="102"/>
      <c r="Q10" s="102"/>
      <c r="R10" s="102"/>
      <c r="S10" s="102"/>
      <c r="T10" s="102"/>
      <c r="U10" s="102"/>
      <c r="V10" s="102"/>
    </row>
    <row r="11" spans="1:22" s="9" customFormat="1" ht="44.25" customHeight="1" x14ac:dyDescent="0.25">
      <c r="A11" s="100"/>
      <c r="B11" s="100"/>
      <c r="C11" s="100"/>
      <c r="D11" s="102" t="s">
        <v>133</v>
      </c>
      <c r="E11" s="102" t="s">
        <v>134</v>
      </c>
      <c r="F11" s="102" t="s">
        <v>135</v>
      </c>
      <c r="G11" s="102" t="s">
        <v>136</v>
      </c>
      <c r="H11" s="102" t="s">
        <v>137</v>
      </c>
      <c r="I11" s="102" t="s">
        <v>138</v>
      </c>
      <c r="J11" s="102" t="s">
        <v>139</v>
      </c>
      <c r="K11" s="102" t="s">
        <v>140</v>
      </c>
      <c r="L11" s="102" t="s">
        <v>141</v>
      </c>
      <c r="M11" s="102" t="s">
        <v>142</v>
      </c>
      <c r="N11" s="102" t="s">
        <v>143</v>
      </c>
      <c r="O11" s="102" t="s">
        <v>144</v>
      </c>
      <c r="P11" s="102" t="s">
        <v>145</v>
      </c>
      <c r="Q11" s="102" t="s">
        <v>146</v>
      </c>
      <c r="R11" s="102" t="s">
        <v>147</v>
      </c>
      <c r="S11" s="102"/>
      <c r="T11" s="102"/>
      <c r="U11" s="102"/>
      <c r="V11" s="102" t="s">
        <v>148</v>
      </c>
    </row>
    <row r="12" spans="1:22" s="9" customFormat="1" ht="89.25" customHeight="1" x14ac:dyDescent="0.25">
      <c r="A12" s="100"/>
      <c r="B12" s="100"/>
      <c r="C12" s="100"/>
      <c r="D12" s="102"/>
      <c r="E12" s="102"/>
      <c r="F12" s="102"/>
      <c r="G12" s="102"/>
      <c r="H12" s="102"/>
      <c r="I12" s="102"/>
      <c r="J12" s="102"/>
      <c r="K12" s="102"/>
      <c r="L12" s="102"/>
      <c r="M12" s="102"/>
      <c r="N12" s="102"/>
      <c r="O12" s="102"/>
      <c r="P12" s="102"/>
      <c r="Q12" s="102"/>
      <c r="R12" s="82" t="s">
        <v>144</v>
      </c>
      <c r="S12" s="82" t="s">
        <v>149</v>
      </c>
      <c r="T12" s="82" t="s">
        <v>150</v>
      </c>
      <c r="U12" s="82" t="s">
        <v>151</v>
      </c>
      <c r="V12" s="102"/>
    </row>
    <row r="13" spans="1:22" ht="15.75" x14ac:dyDescent="0.2">
      <c r="A13" s="81">
        <v>1</v>
      </c>
      <c r="B13" s="81">
        <v>2</v>
      </c>
      <c r="C13" s="81">
        <v>3</v>
      </c>
      <c r="D13" s="82">
        <v>4</v>
      </c>
      <c r="E13" s="82">
        <v>5</v>
      </c>
      <c r="F13" s="82">
        <v>6</v>
      </c>
      <c r="G13" s="82">
        <v>7</v>
      </c>
      <c r="H13" s="82">
        <v>8</v>
      </c>
      <c r="I13" s="82">
        <v>9</v>
      </c>
      <c r="J13" s="82">
        <v>10</v>
      </c>
      <c r="K13" s="82">
        <v>11</v>
      </c>
      <c r="L13" s="82">
        <v>12</v>
      </c>
      <c r="M13" s="82">
        <v>13</v>
      </c>
      <c r="N13" s="82">
        <v>14</v>
      </c>
      <c r="O13" s="82">
        <v>15</v>
      </c>
      <c r="P13" s="82">
        <v>16</v>
      </c>
      <c r="Q13" s="82">
        <v>17</v>
      </c>
      <c r="R13" s="82">
        <v>18</v>
      </c>
      <c r="S13" s="82">
        <v>19</v>
      </c>
      <c r="T13" s="82">
        <v>20</v>
      </c>
      <c r="U13" s="82">
        <v>21</v>
      </c>
      <c r="V13" s="82">
        <v>22</v>
      </c>
    </row>
    <row r="14" spans="1:22" s="12" customFormat="1" ht="18.75" x14ac:dyDescent="0.2">
      <c r="A14" s="25"/>
      <c r="B14" s="14"/>
      <c r="C14" s="14"/>
      <c r="D14" s="105" t="s">
        <v>478</v>
      </c>
      <c r="E14" s="105"/>
      <c r="F14" s="105"/>
      <c r="G14" s="105"/>
      <c r="H14" s="105"/>
      <c r="I14" s="105"/>
      <c r="J14" s="105"/>
      <c r="K14" s="105"/>
      <c r="L14" s="105"/>
      <c r="M14" s="105"/>
      <c r="N14" s="105"/>
      <c r="O14" s="15"/>
      <c r="P14" s="79"/>
      <c r="Q14" s="15"/>
      <c r="R14" s="15"/>
      <c r="S14" s="15"/>
      <c r="T14" s="15"/>
      <c r="U14" s="15"/>
      <c r="V14" s="15"/>
    </row>
    <row r="15" spans="1:22" s="12" customFormat="1" ht="15.75" customHeight="1" x14ac:dyDescent="0.2">
      <c r="A15" s="83"/>
      <c r="B15" s="24"/>
      <c r="C15" s="18">
        <v>100</v>
      </c>
      <c r="D15" s="106" t="s">
        <v>479</v>
      </c>
      <c r="E15" s="106"/>
      <c r="F15" s="106"/>
      <c r="G15" s="106"/>
      <c r="H15" s="106"/>
      <c r="I15" s="106"/>
      <c r="J15" s="106"/>
      <c r="K15" s="106"/>
      <c r="L15" s="106"/>
      <c r="M15" s="106"/>
      <c r="N15" s="106"/>
      <c r="O15" s="18">
        <f>SUM(O16:O28)</f>
        <v>2316.788</v>
      </c>
      <c r="P15" s="18">
        <f t="shared" ref="P15:V15" si="0">SUM(P16:P28)</f>
        <v>1316.788</v>
      </c>
      <c r="Q15" s="18">
        <f t="shared" si="0"/>
        <v>0</v>
      </c>
      <c r="R15" s="18">
        <f t="shared" si="0"/>
        <v>1000</v>
      </c>
      <c r="S15" s="18">
        <f t="shared" si="0"/>
        <v>1000</v>
      </c>
      <c r="T15" s="18">
        <f t="shared" si="0"/>
        <v>0</v>
      </c>
      <c r="U15" s="18">
        <f t="shared" si="0"/>
        <v>0</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91.578000000000003</v>
      </c>
      <c r="P19" s="39">
        <v>4.5780000000000003</v>
      </c>
      <c r="Q19" s="41"/>
      <c r="R19" s="39">
        <f t="shared" si="2"/>
        <v>87</v>
      </c>
      <c r="S19" s="41">
        <v>87</v>
      </c>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519</v>
      </c>
      <c r="N24" s="45" t="s">
        <v>520</v>
      </c>
      <c r="O24" s="39">
        <f t="shared" si="1"/>
        <v>2225.21</v>
      </c>
      <c r="P24" s="39">
        <f>1311.71+0.5</f>
        <v>1312.21</v>
      </c>
      <c r="Q24" s="41"/>
      <c r="R24" s="39">
        <f t="shared" si="2"/>
        <v>913</v>
      </c>
      <c r="S24" s="41">
        <v>913</v>
      </c>
      <c r="T24" s="41"/>
      <c r="U24" s="41"/>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x14ac:dyDescent="0.25">
      <c r="A29" s="84"/>
      <c r="B29" s="84"/>
      <c r="C29" s="84">
        <v>200</v>
      </c>
      <c r="D29" s="107" t="s">
        <v>480</v>
      </c>
      <c r="E29" s="107"/>
      <c r="F29" s="107"/>
      <c r="G29" s="107"/>
      <c r="H29" s="107"/>
      <c r="I29" s="107"/>
      <c r="J29" s="107"/>
      <c r="K29" s="107"/>
      <c r="L29" s="107"/>
      <c r="M29" s="107"/>
      <c r="N29" s="107"/>
      <c r="O29" s="84">
        <f>SUM(O30:O53)</f>
        <v>0</v>
      </c>
      <c r="P29" s="84">
        <f t="shared" ref="P29:V29" si="3">SUM(P30:P53)</f>
        <v>0</v>
      </c>
      <c r="Q29" s="84">
        <f t="shared" si="3"/>
        <v>0</v>
      </c>
      <c r="R29" s="84">
        <f t="shared" si="3"/>
        <v>0</v>
      </c>
      <c r="S29" s="84">
        <f t="shared" si="3"/>
        <v>0</v>
      </c>
      <c r="T29" s="84">
        <f t="shared" si="3"/>
        <v>0</v>
      </c>
      <c r="U29" s="84">
        <f t="shared" si="3"/>
        <v>0</v>
      </c>
      <c r="V29" s="84">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x14ac:dyDescent="0.25">
      <c r="A54" s="84"/>
      <c r="B54" s="84"/>
      <c r="C54" s="84">
        <v>300</v>
      </c>
      <c r="D54" s="107" t="s">
        <v>481</v>
      </c>
      <c r="E54" s="107"/>
      <c r="F54" s="107"/>
      <c r="G54" s="107"/>
      <c r="H54" s="107"/>
      <c r="I54" s="107"/>
      <c r="J54" s="107"/>
      <c r="K54" s="107"/>
      <c r="L54" s="107"/>
      <c r="M54" s="107"/>
      <c r="N54" s="107"/>
      <c r="O54" s="84">
        <f>SUM(O55:O69)</f>
        <v>7464.5149999999994</v>
      </c>
      <c r="P54" s="84">
        <f t="shared" ref="P54:V54" si="6">SUM(P55:P69)</f>
        <v>7464.5149999999994</v>
      </c>
      <c r="Q54" s="84">
        <f t="shared" si="6"/>
        <v>0</v>
      </c>
      <c r="R54" s="84">
        <f t="shared" si="6"/>
        <v>0</v>
      </c>
      <c r="S54" s="84">
        <f t="shared" si="6"/>
        <v>0</v>
      </c>
      <c r="T54" s="84">
        <f t="shared" si="6"/>
        <v>0</v>
      </c>
      <c r="U54" s="84">
        <f t="shared" si="6"/>
        <v>0</v>
      </c>
      <c r="V54" s="84">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4476.9830000000002</v>
      </c>
      <c r="P55" s="39">
        <f>4371.244-20.236-100.047-105.031-2.8+321.5+12.32+0.033</f>
        <v>4476.9830000000002</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x14ac:dyDescent="0.25">
      <c r="A70" s="86"/>
      <c r="B70" s="86"/>
      <c r="C70" s="86">
        <v>400</v>
      </c>
      <c r="D70" s="108" t="s">
        <v>482</v>
      </c>
      <c r="E70" s="109"/>
      <c r="F70" s="109"/>
      <c r="G70" s="109"/>
      <c r="H70" s="109"/>
      <c r="I70" s="109"/>
      <c r="J70" s="109"/>
      <c r="K70" s="109"/>
      <c r="L70" s="109"/>
      <c r="M70" s="109"/>
      <c r="N70" s="109"/>
      <c r="O70" s="86">
        <f>SUM(O71:O91)</f>
        <v>0</v>
      </c>
      <c r="P70" s="86">
        <f t="shared" ref="P70:V70" si="9">SUM(P71:P91)</f>
        <v>0</v>
      </c>
      <c r="Q70" s="86">
        <f t="shared" si="9"/>
        <v>0</v>
      </c>
      <c r="R70" s="86">
        <f t="shared" si="9"/>
        <v>0</v>
      </c>
      <c r="S70" s="86">
        <f t="shared" si="9"/>
        <v>0</v>
      </c>
      <c r="T70" s="86">
        <f t="shared" si="9"/>
        <v>0</v>
      </c>
      <c r="U70" s="86">
        <f t="shared" si="9"/>
        <v>0</v>
      </c>
      <c r="V70" s="86">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103" t="s">
        <v>483</v>
      </c>
      <c r="E92" s="104"/>
      <c r="F92" s="104"/>
      <c r="G92" s="104"/>
      <c r="H92" s="104"/>
      <c r="I92" s="104"/>
      <c r="J92" s="104"/>
      <c r="K92" s="104"/>
      <c r="L92" s="104"/>
      <c r="M92" s="104"/>
      <c r="N92" s="104"/>
      <c r="O92" s="53">
        <f>SUM(O93:O117)</f>
        <v>419.45499999999998</v>
      </c>
      <c r="P92" s="53">
        <f t="shared" ref="P92:V92" si="12">SUM(P93:P117)</f>
        <v>419.45499999999998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417.45499999999998</v>
      </c>
      <c r="P94" s="39">
        <f>397.787+19.668</f>
        <v>417.45499999999998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111" t="s">
        <v>484</v>
      </c>
      <c r="E118" s="112"/>
      <c r="F118" s="112"/>
      <c r="G118" s="112"/>
      <c r="H118" s="112"/>
      <c r="I118" s="112"/>
      <c r="J118" s="112"/>
      <c r="K118" s="112"/>
      <c r="L118" s="112"/>
      <c r="M118" s="112"/>
      <c r="N118" s="112"/>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111" t="s">
        <v>485</v>
      </c>
      <c r="E135" s="112"/>
      <c r="F135" s="112"/>
      <c r="G135" s="112"/>
      <c r="H135" s="112"/>
      <c r="I135" s="112"/>
      <c r="J135" s="112"/>
      <c r="K135" s="112"/>
      <c r="L135" s="112"/>
      <c r="M135" s="112"/>
      <c r="N135" s="112"/>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113" t="s">
        <v>486</v>
      </c>
      <c r="E176" s="113"/>
      <c r="F176" s="113"/>
      <c r="G176" s="113"/>
      <c r="H176" s="113"/>
      <c r="I176" s="113"/>
      <c r="J176" s="113"/>
      <c r="K176" s="113"/>
      <c r="L176" s="113"/>
      <c r="M176" s="113"/>
      <c r="N176" s="113"/>
      <c r="O176" s="61"/>
      <c r="P176" s="80"/>
      <c r="Q176" s="61"/>
      <c r="R176" s="61"/>
      <c r="S176" s="61"/>
      <c r="T176" s="61"/>
      <c r="U176" s="61"/>
      <c r="V176" s="61"/>
    </row>
    <row r="177" spans="1:22" s="38" customFormat="1" ht="15" x14ac:dyDescent="0.25">
      <c r="A177" s="86"/>
      <c r="B177" s="62"/>
      <c r="C177" s="86">
        <v>700</v>
      </c>
      <c r="D177" s="114" t="s">
        <v>487</v>
      </c>
      <c r="E177" s="114"/>
      <c r="F177" s="114"/>
      <c r="G177" s="114"/>
      <c r="H177" s="114"/>
      <c r="I177" s="114"/>
      <c r="J177" s="114"/>
      <c r="K177" s="114"/>
      <c r="L177" s="114"/>
      <c r="M177" s="114"/>
      <c r="N177" s="114"/>
      <c r="O177" s="84">
        <f>SUM(O178:O179)</f>
        <v>80.254000000000005</v>
      </c>
      <c r="P177" s="84">
        <f t="shared" ref="P177:V177" si="18">SUM(P178:P179)</f>
        <v>0</v>
      </c>
      <c r="Q177" s="84">
        <f t="shared" si="18"/>
        <v>0</v>
      </c>
      <c r="R177" s="84">
        <f t="shared" si="18"/>
        <v>0</v>
      </c>
      <c r="S177" s="84">
        <f t="shared" si="18"/>
        <v>0</v>
      </c>
      <c r="T177" s="84">
        <f t="shared" si="18"/>
        <v>0</v>
      </c>
      <c r="U177" s="84">
        <f t="shared" si="18"/>
        <v>0</v>
      </c>
      <c r="V177" s="84">
        <f t="shared" si="18"/>
        <v>80.254000000000005</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80.254000000000005</v>
      </c>
      <c r="P178" s="39"/>
      <c r="Q178" s="41"/>
      <c r="R178" s="39">
        <v>0</v>
      </c>
      <c r="S178" s="41"/>
      <c r="T178" s="41"/>
      <c r="U178" s="41"/>
      <c r="V178" s="39">
        <v>80.254000000000005</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 si="19">SUM(V179+R179+P179+Q179)</f>
        <v>0</v>
      </c>
      <c r="P179" s="39"/>
      <c r="Q179" s="41"/>
      <c r="R179" s="39">
        <f t="shared" ref="R179" si="20">SUM(S179:U179)</f>
        <v>0</v>
      </c>
      <c r="S179" s="41"/>
      <c r="T179" s="41"/>
      <c r="U179" s="41"/>
      <c r="V179" s="41"/>
    </row>
    <row r="180" spans="1:22" s="38" customFormat="1" ht="41.25" customHeight="1" x14ac:dyDescent="0.25">
      <c r="A180" s="37"/>
      <c r="B180" s="54"/>
      <c r="C180" s="63">
        <v>800</v>
      </c>
      <c r="D180" s="115" t="s">
        <v>488</v>
      </c>
      <c r="E180" s="115"/>
      <c r="F180" s="115"/>
      <c r="G180" s="115"/>
      <c r="H180" s="115"/>
      <c r="I180" s="115"/>
      <c r="J180" s="115"/>
      <c r="K180" s="115"/>
      <c r="L180" s="115"/>
      <c r="M180" s="115"/>
      <c r="N180" s="115"/>
      <c r="O180" s="84">
        <f>SUM(O181:O203)</f>
        <v>0</v>
      </c>
      <c r="P180" s="84">
        <f t="shared" ref="P180:V180" si="21">SUM(P181:P203)</f>
        <v>0</v>
      </c>
      <c r="Q180" s="84">
        <f t="shared" si="21"/>
        <v>0</v>
      </c>
      <c r="R180" s="84">
        <f t="shared" si="21"/>
        <v>0</v>
      </c>
      <c r="S180" s="84">
        <f t="shared" si="21"/>
        <v>0</v>
      </c>
      <c r="T180" s="84">
        <f t="shared" si="21"/>
        <v>0</v>
      </c>
      <c r="U180" s="84">
        <f t="shared" si="21"/>
        <v>0</v>
      </c>
      <c r="V180" s="84">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ht="15" x14ac:dyDescent="0.25">
      <c r="A204" s="86"/>
      <c r="B204" s="64"/>
      <c r="C204" s="65">
        <v>900</v>
      </c>
      <c r="D204" s="108" t="s">
        <v>489</v>
      </c>
      <c r="E204" s="109"/>
      <c r="F204" s="109"/>
      <c r="G204" s="109"/>
      <c r="H204" s="109"/>
      <c r="I204" s="109"/>
      <c r="J204" s="109"/>
      <c r="K204" s="109"/>
      <c r="L204" s="109"/>
      <c r="M204" s="109"/>
      <c r="N204" s="116"/>
      <c r="O204" s="62">
        <f>SUM(O205:O303)</f>
        <v>3.18</v>
      </c>
      <c r="P204" s="62">
        <f t="shared" ref="P204:V204" si="24">SUM(P205:P303)</f>
        <v>0</v>
      </c>
      <c r="Q204" s="62">
        <f t="shared" si="24"/>
        <v>0</v>
      </c>
      <c r="R204" s="62">
        <f t="shared" si="24"/>
        <v>3.18</v>
      </c>
      <c r="S204" s="62">
        <f t="shared" si="24"/>
        <v>0</v>
      </c>
      <c r="T204" s="62">
        <f t="shared" si="24"/>
        <v>0</v>
      </c>
      <c r="U204" s="62">
        <f t="shared" si="24"/>
        <v>3.18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3.18</v>
      </c>
      <c r="P242" s="39"/>
      <c r="Q242" s="41"/>
      <c r="R242" s="39">
        <f t="shared" si="26"/>
        <v>3.18</v>
      </c>
      <c r="S242" s="66"/>
      <c r="T242" s="66"/>
      <c r="U242" s="66">
        <v>3.18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89.25"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02"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89.25"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89.25"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89.25"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89.25"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89.25"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89.25"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89.25"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89.25"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89.25"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89.25"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ht="15"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ht="15"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ht="15"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ht="15"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ht="15"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ht="15"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ht="15"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ht="15"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85"/>
      <c r="B304" s="85"/>
      <c r="C304" s="72">
        <v>1100</v>
      </c>
      <c r="D304" s="110" t="s">
        <v>490</v>
      </c>
      <c r="E304" s="110"/>
      <c r="F304" s="110"/>
      <c r="G304" s="110"/>
      <c r="H304" s="110"/>
      <c r="I304" s="110"/>
      <c r="J304" s="110"/>
      <c r="K304" s="110"/>
      <c r="L304" s="110"/>
      <c r="M304" s="110"/>
      <c r="N304" s="110"/>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ht="15"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ht="15"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ht="15"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ht="15"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ht="15"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ht="15"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ht="15"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ht="15"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ht="15"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ht="15"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ht="15"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ht="15"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6">
        <v>1500</v>
      </c>
      <c r="D329" s="23"/>
      <c r="E329" s="23"/>
      <c r="F329" s="23"/>
      <c r="G329" s="23"/>
      <c r="H329" s="23"/>
      <c r="I329" s="23"/>
      <c r="J329" s="23"/>
      <c r="K329" s="23"/>
      <c r="L329" s="23"/>
      <c r="M329" s="23"/>
      <c r="N329" s="23"/>
      <c r="O329" s="36">
        <f t="shared" ref="O329:V329" si="32">SUM(O15+O29+O54+O70+O92+O135+O177+O180+O204+O304)</f>
        <v>10284.192000000001</v>
      </c>
      <c r="P329" s="36">
        <f t="shared" si="32"/>
        <v>9200.7579999999998</v>
      </c>
      <c r="Q329" s="36">
        <f t="shared" si="32"/>
        <v>0</v>
      </c>
      <c r="R329" s="36">
        <f t="shared" si="32"/>
        <v>1003.18</v>
      </c>
      <c r="S329" s="36">
        <f t="shared" si="32"/>
        <v>1000</v>
      </c>
      <c r="T329" s="36">
        <f t="shared" si="32"/>
        <v>0</v>
      </c>
      <c r="U329" s="36">
        <f t="shared" si="32"/>
        <v>3.18</v>
      </c>
      <c r="V329" s="36">
        <f t="shared" si="32"/>
        <v>80.254000000000005</v>
      </c>
    </row>
    <row r="330" spans="1:22" x14ac:dyDescent="0.2">
      <c r="O330" s="87">
        <v>10284.191999999999</v>
      </c>
    </row>
    <row r="331" spans="1:22" x14ac:dyDescent="0.2">
      <c r="O331" s="87">
        <f>O330-O329</f>
        <v>0</v>
      </c>
    </row>
  </sheetData>
  <mergeCells count="45">
    <mergeCell ref="C7:D7"/>
    <mergeCell ref="A1:V1"/>
    <mergeCell ref="A2:V2"/>
    <mergeCell ref="D3:V3"/>
    <mergeCell ref="C4:D4"/>
    <mergeCell ref="C5:D5"/>
    <mergeCell ref="C8:D8"/>
    <mergeCell ref="A9:A12"/>
    <mergeCell ref="B9:B12"/>
    <mergeCell ref="C9:C12"/>
    <mergeCell ref="D9:L9"/>
    <mergeCell ref="J11:J12"/>
    <mergeCell ref="K11:K12"/>
    <mergeCell ref="L11:L12"/>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D92:N92"/>
    <mergeCell ref="N11:N12"/>
    <mergeCell ref="O11:O12"/>
    <mergeCell ref="P11:P12"/>
    <mergeCell ref="Q11:Q12"/>
    <mergeCell ref="D14:N14"/>
    <mergeCell ref="D15:N15"/>
    <mergeCell ref="D29:N29"/>
    <mergeCell ref="D54:N54"/>
    <mergeCell ref="D70:N70"/>
    <mergeCell ref="D304:N304"/>
    <mergeCell ref="D118:N118"/>
    <mergeCell ref="D135:N135"/>
    <mergeCell ref="D176:N176"/>
    <mergeCell ref="D177:N177"/>
    <mergeCell ref="D180:N180"/>
    <mergeCell ref="D204:N20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zoomScale="60" zoomScaleNormal="60" workbookViewId="0">
      <pane xSplit="3" ySplit="15" topLeftCell="G319" activePane="bottomRight" state="frozen"/>
      <selection pane="topRight" activeCell="D1" sqref="D1"/>
      <selection pane="bottomLeft" activeCell="A16" sqref="A16"/>
      <selection pane="bottomRight" activeCell="G11" sqref="G11:G12"/>
    </sheetView>
  </sheetViews>
  <sheetFormatPr defaultColWidth="9.140625" defaultRowHeight="1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30.85546875" style="12" customWidth="1"/>
    <col min="18" max="22" width="16.7109375" style="12" customWidth="1"/>
    <col min="23" max="16384" width="9.140625" style="1"/>
  </cols>
  <sheetData>
    <row r="1" spans="1:22" ht="18.75" x14ac:dyDescent="0.3">
      <c r="A1" s="95" t="s">
        <v>122</v>
      </c>
      <c r="B1" s="95"/>
      <c r="C1" s="95"/>
      <c r="D1" s="95"/>
      <c r="E1" s="95"/>
      <c r="F1" s="95"/>
      <c r="G1" s="95"/>
      <c r="H1" s="95"/>
      <c r="I1" s="95"/>
      <c r="J1" s="95"/>
      <c r="K1" s="95"/>
      <c r="L1" s="95"/>
      <c r="M1" s="95"/>
      <c r="N1" s="95"/>
      <c r="O1" s="95"/>
      <c r="P1" s="95"/>
      <c r="Q1" s="95"/>
      <c r="R1" s="95"/>
      <c r="S1" s="95"/>
      <c r="T1" s="95"/>
      <c r="U1" s="95"/>
      <c r="V1" s="95"/>
    </row>
    <row r="2" spans="1:22" ht="15.75" x14ac:dyDescent="0.25">
      <c r="A2" s="96" t="s">
        <v>535</v>
      </c>
      <c r="B2" s="96"/>
      <c r="C2" s="96"/>
      <c r="D2" s="96"/>
      <c r="E2" s="96"/>
      <c r="F2" s="96"/>
      <c r="G2" s="96"/>
      <c r="H2" s="96"/>
      <c r="I2" s="96"/>
      <c r="J2" s="96"/>
      <c r="K2" s="96"/>
      <c r="L2" s="96"/>
      <c r="M2" s="96"/>
      <c r="N2" s="96"/>
      <c r="O2" s="96"/>
      <c r="P2" s="96"/>
      <c r="Q2" s="96"/>
      <c r="R2" s="96"/>
      <c r="S2" s="96"/>
      <c r="T2" s="96"/>
      <c r="U2" s="96"/>
      <c r="V2" s="96"/>
    </row>
    <row r="3" spans="1:22" ht="15.75" x14ac:dyDescent="0.25">
      <c r="A3" s="13" t="s">
        <v>124</v>
      </c>
      <c r="B3" s="10"/>
      <c r="C3" s="10"/>
      <c r="D3" s="97" t="s">
        <v>493</v>
      </c>
      <c r="E3" s="98"/>
      <c r="F3" s="98"/>
      <c r="G3" s="98"/>
      <c r="H3" s="98"/>
      <c r="I3" s="98"/>
      <c r="J3" s="98"/>
      <c r="K3" s="98"/>
      <c r="L3" s="98"/>
      <c r="M3" s="98"/>
      <c r="N3" s="98"/>
      <c r="O3" s="98"/>
      <c r="P3" s="98"/>
      <c r="Q3" s="98"/>
      <c r="R3" s="98"/>
      <c r="S3" s="98"/>
      <c r="T3" s="98"/>
      <c r="U3" s="98"/>
      <c r="V3" s="98"/>
    </row>
    <row r="4" spans="1:22" ht="15.75" x14ac:dyDescent="0.2">
      <c r="A4" s="13" t="s">
        <v>476</v>
      </c>
      <c r="C4" s="94">
        <v>0.442</v>
      </c>
      <c r="D4" s="94"/>
    </row>
    <row r="5" spans="1:22" ht="15.75" x14ac:dyDescent="0.2">
      <c r="A5" s="13" t="s">
        <v>477</v>
      </c>
      <c r="C5" s="99">
        <v>10229.5</v>
      </c>
      <c r="D5" s="99"/>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94" t="s">
        <v>500</v>
      </c>
      <c r="D7" s="94"/>
    </row>
    <row r="8" spans="1:22" ht="15.75" x14ac:dyDescent="0.2">
      <c r="A8" s="13" t="s">
        <v>492</v>
      </c>
      <c r="C8" s="94" t="s">
        <v>494</v>
      </c>
      <c r="D8" s="94"/>
    </row>
    <row r="9" spans="1:22" ht="15.75" x14ac:dyDescent="0.25">
      <c r="A9" s="100" t="s">
        <v>0</v>
      </c>
      <c r="B9" s="100" t="s">
        <v>126</v>
      </c>
      <c r="C9" s="100" t="s">
        <v>123</v>
      </c>
      <c r="D9" s="101" t="s">
        <v>127</v>
      </c>
      <c r="E9" s="101"/>
      <c r="F9" s="101"/>
      <c r="G9" s="101"/>
      <c r="H9" s="101"/>
      <c r="I9" s="101"/>
      <c r="J9" s="101"/>
      <c r="K9" s="101"/>
      <c r="L9" s="101"/>
      <c r="M9" s="102" t="s">
        <v>128</v>
      </c>
      <c r="N9" s="102"/>
      <c r="O9" s="102" t="s">
        <v>129</v>
      </c>
      <c r="P9" s="102"/>
      <c r="Q9" s="102"/>
      <c r="R9" s="102"/>
      <c r="S9" s="102"/>
      <c r="T9" s="102"/>
      <c r="U9" s="102"/>
      <c r="V9" s="102"/>
    </row>
    <row r="10" spans="1:22" ht="22.5" customHeight="1" x14ac:dyDescent="0.2">
      <c r="A10" s="100"/>
      <c r="B10" s="100"/>
      <c r="C10" s="100"/>
      <c r="D10" s="102" t="s">
        <v>130</v>
      </c>
      <c r="E10" s="102"/>
      <c r="F10" s="100" t="s">
        <v>131</v>
      </c>
      <c r="G10" s="100"/>
      <c r="H10" s="100"/>
      <c r="I10" s="100" t="s">
        <v>132</v>
      </c>
      <c r="J10" s="100"/>
      <c r="K10" s="100"/>
      <c r="L10" s="100"/>
      <c r="M10" s="102"/>
      <c r="N10" s="102"/>
      <c r="O10" s="102"/>
      <c r="P10" s="102"/>
      <c r="Q10" s="102"/>
      <c r="R10" s="102"/>
      <c r="S10" s="102"/>
      <c r="T10" s="102"/>
      <c r="U10" s="102"/>
      <c r="V10" s="102"/>
    </row>
    <row r="11" spans="1:22" s="9" customFormat="1" ht="44.25" customHeight="1" x14ac:dyDescent="0.25">
      <c r="A11" s="100"/>
      <c r="B11" s="100"/>
      <c r="C11" s="100"/>
      <c r="D11" s="102" t="s">
        <v>133</v>
      </c>
      <c r="E11" s="102" t="s">
        <v>134</v>
      </c>
      <c r="F11" s="102" t="s">
        <v>135</v>
      </c>
      <c r="G11" s="102" t="s">
        <v>136</v>
      </c>
      <c r="H11" s="102" t="s">
        <v>137</v>
      </c>
      <c r="I11" s="102" t="s">
        <v>138</v>
      </c>
      <c r="J11" s="102" t="s">
        <v>139</v>
      </c>
      <c r="K11" s="102" t="s">
        <v>140</v>
      </c>
      <c r="L11" s="102" t="s">
        <v>141</v>
      </c>
      <c r="M11" s="102" t="s">
        <v>142</v>
      </c>
      <c r="N11" s="102" t="s">
        <v>143</v>
      </c>
      <c r="O11" s="102" t="s">
        <v>144</v>
      </c>
      <c r="P11" s="102" t="s">
        <v>145</v>
      </c>
      <c r="Q11" s="102" t="s">
        <v>146</v>
      </c>
      <c r="R11" s="102" t="s">
        <v>147</v>
      </c>
      <c r="S11" s="102"/>
      <c r="T11" s="102"/>
      <c r="U11" s="102"/>
      <c r="V11" s="102" t="s">
        <v>148</v>
      </c>
    </row>
    <row r="12" spans="1:22" s="9" customFormat="1" ht="89.25" customHeight="1" x14ac:dyDescent="0.25">
      <c r="A12" s="100"/>
      <c r="B12" s="100"/>
      <c r="C12" s="100"/>
      <c r="D12" s="102"/>
      <c r="E12" s="102"/>
      <c r="F12" s="102"/>
      <c r="G12" s="102"/>
      <c r="H12" s="102"/>
      <c r="I12" s="102"/>
      <c r="J12" s="102"/>
      <c r="K12" s="102"/>
      <c r="L12" s="102"/>
      <c r="M12" s="102"/>
      <c r="N12" s="102"/>
      <c r="O12" s="102"/>
      <c r="P12" s="102"/>
      <c r="Q12" s="102"/>
      <c r="R12" s="90" t="s">
        <v>144</v>
      </c>
      <c r="S12" s="90" t="s">
        <v>149</v>
      </c>
      <c r="T12" s="90" t="s">
        <v>150</v>
      </c>
      <c r="U12" s="90" t="s">
        <v>151</v>
      </c>
      <c r="V12" s="102"/>
    </row>
    <row r="13" spans="1:22" ht="15.75" x14ac:dyDescent="0.2">
      <c r="A13" s="93">
        <v>1</v>
      </c>
      <c r="B13" s="93">
        <v>2</v>
      </c>
      <c r="C13" s="93">
        <v>3</v>
      </c>
      <c r="D13" s="90">
        <v>4</v>
      </c>
      <c r="E13" s="90">
        <v>5</v>
      </c>
      <c r="F13" s="90">
        <v>6</v>
      </c>
      <c r="G13" s="90">
        <v>7</v>
      </c>
      <c r="H13" s="90">
        <v>8</v>
      </c>
      <c r="I13" s="90">
        <v>9</v>
      </c>
      <c r="J13" s="90">
        <v>10</v>
      </c>
      <c r="K13" s="90">
        <v>11</v>
      </c>
      <c r="L13" s="90">
        <v>12</v>
      </c>
      <c r="M13" s="90">
        <v>13</v>
      </c>
      <c r="N13" s="90">
        <v>14</v>
      </c>
      <c r="O13" s="90">
        <v>15</v>
      </c>
      <c r="P13" s="90">
        <v>16</v>
      </c>
      <c r="Q13" s="90">
        <v>17</v>
      </c>
      <c r="R13" s="90">
        <v>18</v>
      </c>
      <c r="S13" s="90">
        <v>19</v>
      </c>
      <c r="T13" s="90">
        <v>20</v>
      </c>
      <c r="U13" s="90">
        <v>21</v>
      </c>
      <c r="V13" s="90">
        <v>22</v>
      </c>
    </row>
    <row r="14" spans="1:22" s="12" customFormat="1" ht="18.75" x14ac:dyDescent="0.2">
      <c r="A14" s="25"/>
      <c r="B14" s="14"/>
      <c r="C14" s="14"/>
      <c r="D14" s="105" t="s">
        <v>478</v>
      </c>
      <c r="E14" s="105"/>
      <c r="F14" s="105"/>
      <c r="G14" s="105"/>
      <c r="H14" s="105"/>
      <c r="I14" s="105"/>
      <c r="J14" s="105"/>
      <c r="K14" s="105"/>
      <c r="L14" s="105"/>
      <c r="M14" s="105"/>
      <c r="N14" s="105"/>
      <c r="O14" s="15"/>
      <c r="P14" s="79"/>
      <c r="Q14" s="15"/>
      <c r="R14" s="15"/>
      <c r="S14" s="15"/>
      <c r="T14" s="15"/>
      <c r="U14" s="15"/>
      <c r="V14" s="15"/>
    </row>
    <row r="15" spans="1:22" s="12" customFormat="1" ht="15.75" customHeight="1" x14ac:dyDescent="0.2">
      <c r="A15" s="91"/>
      <c r="B15" s="24"/>
      <c r="C15" s="18">
        <v>100</v>
      </c>
      <c r="D15" s="106" t="s">
        <v>479</v>
      </c>
      <c r="E15" s="106"/>
      <c r="F15" s="106"/>
      <c r="G15" s="106"/>
      <c r="H15" s="106"/>
      <c r="I15" s="106"/>
      <c r="J15" s="106"/>
      <c r="K15" s="106"/>
      <c r="L15" s="106"/>
      <c r="M15" s="106"/>
      <c r="N15" s="106"/>
      <c r="O15" s="18">
        <f>SUM(O16:O28)</f>
        <v>2866.3650000000002</v>
      </c>
      <c r="P15" s="18">
        <f t="shared" ref="P15:V15" si="0">SUM(P16:P28)</f>
        <v>1727.59</v>
      </c>
      <c r="Q15" s="18">
        <f t="shared" si="0"/>
        <v>0</v>
      </c>
      <c r="R15" s="18">
        <f t="shared" si="0"/>
        <v>1138.7750000000001</v>
      </c>
      <c r="S15" s="18">
        <f t="shared" si="0"/>
        <v>949.75</v>
      </c>
      <c r="T15" s="18">
        <f t="shared" si="0"/>
        <v>0</v>
      </c>
      <c r="U15" s="18">
        <f t="shared" si="0"/>
        <v>189.02500000000001</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91.578000000000003</v>
      </c>
      <c r="P19" s="39">
        <v>4.5780000000000003</v>
      </c>
      <c r="Q19" s="41"/>
      <c r="R19" s="39">
        <f t="shared" si="2"/>
        <v>87</v>
      </c>
      <c r="S19" s="41">
        <v>87</v>
      </c>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533</v>
      </c>
      <c r="N24" s="45" t="s">
        <v>520</v>
      </c>
      <c r="O24" s="39">
        <f t="shared" si="1"/>
        <v>2774.7870000000003</v>
      </c>
      <c r="P24" s="39">
        <f>2310.895-862.75+274.867</f>
        <v>1723.0119999999999</v>
      </c>
      <c r="Q24" s="41"/>
      <c r="R24" s="39">
        <f t="shared" si="2"/>
        <v>1051.7750000000001</v>
      </c>
      <c r="S24" s="41">
        <v>862.75</v>
      </c>
      <c r="T24" s="41"/>
      <c r="U24" s="41">
        <v>189.02500000000001</v>
      </c>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ht="14.25" x14ac:dyDescent="0.25">
      <c r="A29" s="92"/>
      <c r="B29" s="92"/>
      <c r="C29" s="92">
        <v>200</v>
      </c>
      <c r="D29" s="107" t="s">
        <v>480</v>
      </c>
      <c r="E29" s="107"/>
      <c r="F29" s="107"/>
      <c r="G29" s="107"/>
      <c r="H29" s="107"/>
      <c r="I29" s="107"/>
      <c r="J29" s="107"/>
      <c r="K29" s="107"/>
      <c r="L29" s="107"/>
      <c r="M29" s="107"/>
      <c r="N29" s="107"/>
      <c r="O29" s="92">
        <f>SUM(O30:O53)</f>
        <v>0</v>
      </c>
      <c r="P29" s="92">
        <f t="shared" ref="P29:V29" si="3">SUM(P30:P53)</f>
        <v>0</v>
      </c>
      <c r="Q29" s="92">
        <f t="shared" si="3"/>
        <v>0</v>
      </c>
      <c r="R29" s="92">
        <f t="shared" si="3"/>
        <v>0</v>
      </c>
      <c r="S29" s="92">
        <f t="shared" si="3"/>
        <v>0</v>
      </c>
      <c r="T29" s="92">
        <f t="shared" si="3"/>
        <v>0</v>
      </c>
      <c r="U29" s="92">
        <f t="shared" si="3"/>
        <v>0</v>
      </c>
      <c r="V29" s="92">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ht="14.25"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ht="14.25"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ht="14.25"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ht="14.25"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ht="14.25"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ht="14.25"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ht="14.25"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ht="14.25" x14ac:dyDescent="0.25">
      <c r="A54" s="92"/>
      <c r="B54" s="92"/>
      <c r="C54" s="92">
        <v>300</v>
      </c>
      <c r="D54" s="107" t="s">
        <v>481</v>
      </c>
      <c r="E54" s="107"/>
      <c r="F54" s="107"/>
      <c r="G54" s="107"/>
      <c r="H54" s="107"/>
      <c r="I54" s="107"/>
      <c r="J54" s="107"/>
      <c r="K54" s="107"/>
      <c r="L54" s="107"/>
      <c r="M54" s="107"/>
      <c r="N54" s="107"/>
      <c r="O54" s="92">
        <f>SUM(O55:O69)</f>
        <v>7551.7919999999995</v>
      </c>
      <c r="P54" s="92">
        <f t="shared" ref="P54:V54" si="6">SUM(P55:P69)</f>
        <v>7551.7919999999995</v>
      </c>
      <c r="Q54" s="92">
        <f t="shared" si="6"/>
        <v>0</v>
      </c>
      <c r="R54" s="92">
        <f t="shared" si="6"/>
        <v>0</v>
      </c>
      <c r="S54" s="92">
        <f t="shared" si="6"/>
        <v>0</v>
      </c>
      <c r="T54" s="92">
        <f t="shared" si="6"/>
        <v>0</v>
      </c>
      <c r="U54" s="92">
        <f t="shared" si="6"/>
        <v>0</v>
      </c>
      <c r="V54" s="92">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4564.2599999999993</v>
      </c>
      <c r="P55" s="39">
        <f>1141.577+3414.519-20.236+131.611-3.18-105.031+5</f>
        <v>4564.2599999999993</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ht="14.25"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ht="14.25"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ht="14.25"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ht="14.25"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ht="14.25"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ht="14.25"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ht="14.25"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ht="14.25"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ht="14.25" x14ac:dyDescent="0.25">
      <c r="A70" s="89"/>
      <c r="B70" s="89"/>
      <c r="C70" s="89">
        <v>400</v>
      </c>
      <c r="D70" s="108" t="s">
        <v>482</v>
      </c>
      <c r="E70" s="109"/>
      <c r="F70" s="109"/>
      <c r="G70" s="109"/>
      <c r="H70" s="109"/>
      <c r="I70" s="109"/>
      <c r="J70" s="109"/>
      <c r="K70" s="109"/>
      <c r="L70" s="109"/>
      <c r="M70" s="109"/>
      <c r="N70" s="109"/>
      <c r="O70" s="89">
        <f>SUM(O71:O91)</f>
        <v>0</v>
      </c>
      <c r="P70" s="89">
        <f t="shared" ref="P70:V70" si="9">SUM(P71:P91)</f>
        <v>0</v>
      </c>
      <c r="Q70" s="89">
        <f t="shared" si="9"/>
        <v>0</v>
      </c>
      <c r="R70" s="89">
        <f t="shared" si="9"/>
        <v>0</v>
      </c>
      <c r="S70" s="89">
        <f t="shared" si="9"/>
        <v>0</v>
      </c>
      <c r="T70" s="89">
        <f t="shared" si="9"/>
        <v>0</v>
      </c>
      <c r="U70" s="89">
        <f t="shared" si="9"/>
        <v>0</v>
      </c>
      <c r="V70" s="89">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ht="14.25"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ht="14.25"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ht="14.25"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ht="14.25"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ht="14.25"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ht="14.25"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ht="14.25"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103" t="s">
        <v>483</v>
      </c>
      <c r="E92" s="104"/>
      <c r="F92" s="104"/>
      <c r="G92" s="104"/>
      <c r="H92" s="104"/>
      <c r="I92" s="104"/>
      <c r="J92" s="104"/>
      <c r="K92" s="104"/>
      <c r="L92" s="104"/>
      <c r="M92" s="104"/>
      <c r="N92" s="104"/>
      <c r="O92" s="53">
        <f>SUM(O93:O117)</f>
        <v>419.45499999999998</v>
      </c>
      <c r="P92" s="53">
        <f t="shared" ref="P92:V92" si="12">SUM(P93:P117)</f>
        <v>419.45499999999998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417.45499999999998</v>
      </c>
      <c r="P94" s="39">
        <f>397.787+19.668</f>
        <v>417.45499999999998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ht="14.25"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ht="14.25"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ht="14.25"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ht="14.25"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ht="14.25"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ht="14.25"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ht="14.25"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111" t="s">
        <v>484</v>
      </c>
      <c r="E118" s="112"/>
      <c r="F118" s="112"/>
      <c r="G118" s="112"/>
      <c r="H118" s="112"/>
      <c r="I118" s="112"/>
      <c r="J118" s="112"/>
      <c r="K118" s="112"/>
      <c r="L118" s="112"/>
      <c r="M118" s="112"/>
      <c r="N118" s="112"/>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111" t="s">
        <v>485</v>
      </c>
      <c r="E135" s="112"/>
      <c r="F135" s="112"/>
      <c r="G135" s="112"/>
      <c r="H135" s="112"/>
      <c r="I135" s="112"/>
      <c r="J135" s="112"/>
      <c r="K135" s="112"/>
      <c r="L135" s="112"/>
      <c r="M135" s="112"/>
      <c r="N135" s="112"/>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113" t="s">
        <v>486</v>
      </c>
      <c r="E176" s="113"/>
      <c r="F176" s="113"/>
      <c r="G176" s="113"/>
      <c r="H176" s="113"/>
      <c r="I176" s="113"/>
      <c r="J176" s="113"/>
      <c r="K176" s="113"/>
      <c r="L176" s="113"/>
      <c r="M176" s="113"/>
      <c r="N176" s="113"/>
      <c r="O176" s="61"/>
      <c r="P176" s="80"/>
      <c r="Q176" s="61"/>
      <c r="R176" s="61"/>
      <c r="S176" s="61"/>
      <c r="T176" s="61"/>
      <c r="U176" s="61"/>
      <c r="V176" s="61"/>
    </row>
    <row r="177" spans="1:22" s="38" customFormat="1" x14ac:dyDescent="0.25">
      <c r="A177" s="89"/>
      <c r="B177" s="62"/>
      <c r="C177" s="89">
        <v>700</v>
      </c>
      <c r="D177" s="114" t="s">
        <v>487</v>
      </c>
      <c r="E177" s="114"/>
      <c r="F177" s="114"/>
      <c r="G177" s="114"/>
      <c r="H177" s="114"/>
      <c r="I177" s="114"/>
      <c r="J177" s="114"/>
      <c r="K177" s="114"/>
      <c r="L177" s="114"/>
      <c r="M177" s="114"/>
      <c r="N177" s="114"/>
      <c r="O177" s="92">
        <f>SUM(O178:O179)</f>
        <v>92.977000000000004</v>
      </c>
      <c r="P177" s="92">
        <f t="shared" ref="P177:V177" si="18">SUM(P178:P179)</f>
        <v>0</v>
      </c>
      <c r="Q177" s="92">
        <f t="shared" si="18"/>
        <v>0</v>
      </c>
      <c r="R177" s="92">
        <f t="shared" si="18"/>
        <v>0</v>
      </c>
      <c r="S177" s="92">
        <f t="shared" si="18"/>
        <v>0</v>
      </c>
      <c r="T177" s="92">
        <f t="shared" si="18"/>
        <v>0</v>
      </c>
      <c r="U177" s="92">
        <f t="shared" si="18"/>
        <v>0</v>
      </c>
      <c r="V177" s="92">
        <f t="shared" si="18"/>
        <v>92.977000000000004</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92.977000000000004</v>
      </c>
      <c r="P178" s="39"/>
      <c r="Q178" s="41"/>
      <c r="R178" s="39">
        <v>0</v>
      </c>
      <c r="S178" s="41"/>
      <c r="T178" s="41"/>
      <c r="U178" s="41"/>
      <c r="V178" s="39">
        <v>92.977000000000004</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 si="19">SUM(V179+R179+P179+Q179)</f>
        <v>0</v>
      </c>
      <c r="P179" s="39"/>
      <c r="Q179" s="41"/>
      <c r="R179" s="39">
        <f t="shared" ref="R179" si="20">SUM(S179:U179)</f>
        <v>0</v>
      </c>
      <c r="S179" s="41"/>
      <c r="T179" s="41"/>
      <c r="U179" s="41"/>
      <c r="V179" s="41"/>
    </row>
    <row r="180" spans="1:22" s="38" customFormat="1" ht="41.25" customHeight="1" x14ac:dyDescent="0.25">
      <c r="A180" s="37"/>
      <c r="B180" s="54"/>
      <c r="C180" s="63">
        <v>800</v>
      </c>
      <c r="D180" s="115" t="s">
        <v>488</v>
      </c>
      <c r="E180" s="115"/>
      <c r="F180" s="115"/>
      <c r="G180" s="115"/>
      <c r="H180" s="115"/>
      <c r="I180" s="115"/>
      <c r="J180" s="115"/>
      <c r="K180" s="115"/>
      <c r="L180" s="115"/>
      <c r="M180" s="115"/>
      <c r="N180" s="115"/>
      <c r="O180" s="92">
        <f>SUM(O181:O203)</f>
        <v>0</v>
      </c>
      <c r="P180" s="92">
        <f t="shared" ref="P180:V180" si="21">SUM(P181:P203)</f>
        <v>0</v>
      </c>
      <c r="Q180" s="92">
        <f t="shared" si="21"/>
        <v>0</v>
      </c>
      <c r="R180" s="92">
        <f t="shared" si="21"/>
        <v>0</v>
      </c>
      <c r="S180" s="92">
        <f t="shared" si="21"/>
        <v>0</v>
      </c>
      <c r="T180" s="92">
        <f t="shared" si="21"/>
        <v>0</v>
      </c>
      <c r="U180" s="92">
        <f t="shared" si="21"/>
        <v>0</v>
      </c>
      <c r="V180" s="92">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ht="14.25"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ht="14.25"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ht="14.25"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ht="14.25"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ht="14.25"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ht="14.25"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ht="14.25"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ht="14.25"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ht="14.25"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ht="14.25"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x14ac:dyDescent="0.25">
      <c r="A204" s="89"/>
      <c r="B204" s="64"/>
      <c r="C204" s="65">
        <v>900</v>
      </c>
      <c r="D204" s="108" t="s">
        <v>489</v>
      </c>
      <c r="E204" s="109"/>
      <c r="F204" s="109"/>
      <c r="G204" s="109"/>
      <c r="H204" s="109"/>
      <c r="I204" s="109"/>
      <c r="J204" s="109"/>
      <c r="K204" s="109"/>
      <c r="L204" s="109"/>
      <c r="M204" s="109"/>
      <c r="N204" s="116"/>
      <c r="O204" s="62">
        <f>SUM(O205:O303)</f>
        <v>3.18</v>
      </c>
      <c r="P204" s="62">
        <f t="shared" ref="P204:V204" si="24">SUM(P205:P303)</f>
        <v>0</v>
      </c>
      <c r="Q204" s="62">
        <f t="shared" si="24"/>
        <v>0</v>
      </c>
      <c r="R204" s="62">
        <f t="shared" si="24"/>
        <v>3.18</v>
      </c>
      <c r="S204" s="62">
        <f t="shared" si="24"/>
        <v>0</v>
      </c>
      <c r="T204" s="62">
        <f t="shared" si="24"/>
        <v>0</v>
      </c>
      <c r="U204" s="62">
        <f t="shared" si="24"/>
        <v>3.18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3.18</v>
      </c>
      <c r="P242" s="39"/>
      <c r="Q242" s="41"/>
      <c r="R242" s="39">
        <f t="shared" si="26"/>
        <v>3.18</v>
      </c>
      <c r="S242" s="66"/>
      <c r="T242" s="66"/>
      <c r="U242" s="66">
        <v>3.18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89.25"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02"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89.25"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89.25"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89.25"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89.25"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89.25"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89.25"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89.25"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89.25"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89.25"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89.25"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88"/>
      <c r="B304" s="88"/>
      <c r="C304" s="72">
        <v>1100</v>
      </c>
      <c r="D304" s="110" t="s">
        <v>490</v>
      </c>
      <c r="E304" s="110"/>
      <c r="F304" s="110"/>
      <c r="G304" s="110"/>
      <c r="H304" s="110"/>
      <c r="I304" s="110"/>
      <c r="J304" s="110"/>
      <c r="K304" s="110"/>
      <c r="L304" s="110"/>
      <c r="M304" s="110"/>
      <c r="N304" s="110"/>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ht="14.25"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ht="14.25" x14ac:dyDescent="0.2">
      <c r="A329" s="22"/>
      <c r="B329" s="23"/>
      <c r="C329" s="36">
        <v>1500</v>
      </c>
      <c r="D329" s="23"/>
      <c r="E329" s="23"/>
      <c r="F329" s="23"/>
      <c r="G329" s="23"/>
      <c r="H329" s="23"/>
      <c r="I329" s="23"/>
      <c r="J329" s="23"/>
      <c r="K329" s="23"/>
      <c r="L329" s="23"/>
      <c r="M329" s="23"/>
      <c r="N329" s="23"/>
      <c r="O329" s="36">
        <f t="shared" ref="O329:V329" si="32">SUM(O15+O29+O54+O70+O92+O135+O177+O180+O204+O304)</f>
        <v>10933.769</v>
      </c>
      <c r="P329" s="36">
        <f t="shared" si="32"/>
        <v>9698.8369999999995</v>
      </c>
      <c r="Q329" s="36">
        <f t="shared" si="32"/>
        <v>0</v>
      </c>
      <c r="R329" s="36">
        <f t="shared" si="32"/>
        <v>1141.9550000000002</v>
      </c>
      <c r="S329" s="36">
        <f t="shared" si="32"/>
        <v>949.75</v>
      </c>
      <c r="T329" s="36">
        <f t="shared" si="32"/>
        <v>0</v>
      </c>
      <c r="U329" s="36">
        <f t="shared" si="32"/>
        <v>192.20500000000001</v>
      </c>
      <c r="V329" s="36">
        <f t="shared" si="32"/>
        <v>92.977000000000004</v>
      </c>
    </row>
    <row r="330" spans="1:22" ht="14.25" x14ac:dyDescent="0.2">
      <c r="O330" s="87">
        <v>10933.769</v>
      </c>
    </row>
    <row r="331" spans="1:22" ht="14.25" x14ac:dyDescent="0.2">
      <c r="O331" s="87">
        <f>O330-O329</f>
        <v>0</v>
      </c>
    </row>
  </sheetData>
  <mergeCells count="45">
    <mergeCell ref="D304:N304"/>
    <mergeCell ref="D118:N118"/>
    <mergeCell ref="D135:N135"/>
    <mergeCell ref="D176:N176"/>
    <mergeCell ref="D177:N177"/>
    <mergeCell ref="D180:N180"/>
    <mergeCell ref="D204:N204"/>
    <mergeCell ref="D14:N14"/>
    <mergeCell ref="D15:N15"/>
    <mergeCell ref="D29:N29"/>
    <mergeCell ref="D54:N54"/>
    <mergeCell ref="D70:N70"/>
    <mergeCell ref="D92:N92"/>
    <mergeCell ref="N11:N12"/>
    <mergeCell ref="O11:O12"/>
    <mergeCell ref="P11:P12"/>
    <mergeCell ref="Q11:Q12"/>
    <mergeCell ref="R11:U11"/>
    <mergeCell ref="V11:V12"/>
    <mergeCell ref="O9:V10"/>
    <mergeCell ref="D10:E10"/>
    <mergeCell ref="F10:H10"/>
    <mergeCell ref="I10:L10"/>
    <mergeCell ref="D11:D12"/>
    <mergeCell ref="E11:E12"/>
    <mergeCell ref="F11:F12"/>
    <mergeCell ref="G11:G12"/>
    <mergeCell ref="H11:H12"/>
    <mergeCell ref="I11:I12"/>
    <mergeCell ref="C8:D8"/>
    <mergeCell ref="A9:A12"/>
    <mergeCell ref="B9:B12"/>
    <mergeCell ref="C9:C12"/>
    <mergeCell ref="D9:L9"/>
    <mergeCell ref="M9:N10"/>
    <mergeCell ref="J11:J12"/>
    <mergeCell ref="K11:K12"/>
    <mergeCell ref="L11:L12"/>
    <mergeCell ref="M11:M12"/>
    <mergeCell ref="A1:V1"/>
    <mergeCell ref="A2:V2"/>
    <mergeCell ref="D3:V3"/>
    <mergeCell ref="C4:D4"/>
    <mergeCell ref="C5:D5"/>
    <mergeCell ref="C7:D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zoomScale="60" zoomScaleNormal="60" workbookViewId="0">
      <pane xSplit="3" ySplit="15" topLeftCell="F318" activePane="bottomRight" state="frozen"/>
      <selection pane="topRight" activeCell="D1" sqref="D1"/>
      <selection pane="bottomLeft" activeCell="A16" sqref="A16"/>
      <selection pane="bottomRight" activeCell="H331" sqref="H331"/>
    </sheetView>
  </sheetViews>
  <sheetFormatPr defaultColWidth="9.140625" defaultRowHeight="1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30.85546875" style="12" customWidth="1"/>
    <col min="18" max="22" width="16.7109375" style="12" customWidth="1"/>
    <col min="23" max="16384" width="9.140625" style="1"/>
  </cols>
  <sheetData>
    <row r="1" spans="1:22" ht="18.75" x14ac:dyDescent="0.3">
      <c r="A1" s="95" t="s">
        <v>122</v>
      </c>
      <c r="B1" s="95"/>
      <c r="C1" s="95"/>
      <c r="D1" s="95"/>
      <c r="E1" s="95"/>
      <c r="F1" s="95"/>
      <c r="G1" s="95"/>
      <c r="H1" s="95"/>
      <c r="I1" s="95"/>
      <c r="J1" s="95"/>
      <c r="K1" s="95"/>
      <c r="L1" s="95"/>
      <c r="M1" s="95"/>
      <c r="N1" s="95"/>
      <c r="O1" s="95"/>
      <c r="P1" s="95"/>
      <c r="Q1" s="95"/>
      <c r="R1" s="95"/>
      <c r="S1" s="95"/>
      <c r="T1" s="95"/>
      <c r="U1" s="95"/>
      <c r="V1" s="95"/>
    </row>
    <row r="2" spans="1:22" ht="15.75" x14ac:dyDescent="0.25">
      <c r="A2" s="96" t="s">
        <v>534</v>
      </c>
      <c r="B2" s="96"/>
      <c r="C2" s="96"/>
      <c r="D2" s="96"/>
      <c r="E2" s="96"/>
      <c r="F2" s="96"/>
      <c r="G2" s="96"/>
      <c r="H2" s="96"/>
      <c r="I2" s="96"/>
      <c r="J2" s="96"/>
      <c r="K2" s="96"/>
      <c r="L2" s="96"/>
      <c r="M2" s="96"/>
      <c r="N2" s="96"/>
      <c r="O2" s="96"/>
      <c r="P2" s="96"/>
      <c r="Q2" s="96"/>
      <c r="R2" s="96"/>
      <c r="S2" s="96"/>
      <c r="T2" s="96"/>
      <c r="U2" s="96"/>
      <c r="V2" s="96"/>
    </row>
    <row r="3" spans="1:22" ht="15.75" x14ac:dyDescent="0.25">
      <c r="A3" s="13" t="s">
        <v>124</v>
      </c>
      <c r="B3" s="10"/>
      <c r="C3" s="10"/>
      <c r="D3" s="97" t="s">
        <v>493</v>
      </c>
      <c r="E3" s="98"/>
      <c r="F3" s="98"/>
      <c r="G3" s="98"/>
      <c r="H3" s="98"/>
      <c r="I3" s="98"/>
      <c r="J3" s="98"/>
      <c r="K3" s="98"/>
      <c r="L3" s="98"/>
      <c r="M3" s="98"/>
      <c r="N3" s="98"/>
      <c r="O3" s="98"/>
      <c r="P3" s="98"/>
      <c r="Q3" s="98"/>
      <c r="R3" s="98"/>
      <c r="S3" s="98"/>
      <c r="T3" s="98"/>
      <c r="U3" s="98"/>
      <c r="V3" s="98"/>
    </row>
    <row r="4" spans="1:22" ht="15.75" x14ac:dyDescent="0.2">
      <c r="A4" s="13" t="s">
        <v>476</v>
      </c>
      <c r="C4" s="94">
        <v>0.442</v>
      </c>
      <c r="D4" s="94"/>
    </row>
    <row r="5" spans="1:22" ht="15.75" x14ac:dyDescent="0.2">
      <c r="A5" s="13" t="s">
        <v>477</v>
      </c>
      <c r="C5" s="99">
        <v>10229.5</v>
      </c>
      <c r="D5" s="99"/>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94" t="s">
        <v>500</v>
      </c>
      <c r="D7" s="94"/>
    </row>
    <row r="8" spans="1:22" ht="15.75" x14ac:dyDescent="0.2">
      <c r="A8" s="13" t="s">
        <v>492</v>
      </c>
      <c r="C8" s="94" t="s">
        <v>494</v>
      </c>
      <c r="D8" s="94"/>
    </row>
    <row r="9" spans="1:22" ht="15.75" x14ac:dyDescent="0.25">
      <c r="A9" s="100" t="s">
        <v>0</v>
      </c>
      <c r="B9" s="100" t="s">
        <v>126</v>
      </c>
      <c r="C9" s="100" t="s">
        <v>123</v>
      </c>
      <c r="D9" s="101" t="s">
        <v>127</v>
      </c>
      <c r="E9" s="101"/>
      <c r="F9" s="101"/>
      <c r="G9" s="101"/>
      <c r="H9" s="101"/>
      <c r="I9" s="101"/>
      <c r="J9" s="101"/>
      <c r="K9" s="101"/>
      <c r="L9" s="101"/>
      <c r="M9" s="102" t="s">
        <v>128</v>
      </c>
      <c r="N9" s="102"/>
      <c r="O9" s="102" t="s">
        <v>129</v>
      </c>
      <c r="P9" s="102"/>
      <c r="Q9" s="102"/>
      <c r="R9" s="102"/>
      <c r="S9" s="102"/>
      <c r="T9" s="102"/>
      <c r="U9" s="102"/>
      <c r="V9" s="102"/>
    </row>
    <row r="10" spans="1:22" ht="22.5" customHeight="1" x14ac:dyDescent="0.2">
      <c r="A10" s="100"/>
      <c r="B10" s="100"/>
      <c r="C10" s="100"/>
      <c r="D10" s="102" t="s">
        <v>130</v>
      </c>
      <c r="E10" s="102"/>
      <c r="F10" s="100" t="s">
        <v>131</v>
      </c>
      <c r="G10" s="100"/>
      <c r="H10" s="100"/>
      <c r="I10" s="100" t="s">
        <v>132</v>
      </c>
      <c r="J10" s="100"/>
      <c r="K10" s="100"/>
      <c r="L10" s="100"/>
      <c r="M10" s="102"/>
      <c r="N10" s="102"/>
      <c r="O10" s="102"/>
      <c r="P10" s="102"/>
      <c r="Q10" s="102"/>
      <c r="R10" s="102"/>
      <c r="S10" s="102"/>
      <c r="T10" s="102"/>
      <c r="U10" s="102"/>
      <c r="V10" s="102"/>
    </row>
    <row r="11" spans="1:22" s="9" customFormat="1" ht="44.25" customHeight="1" x14ac:dyDescent="0.25">
      <c r="A11" s="100"/>
      <c r="B11" s="100"/>
      <c r="C11" s="100"/>
      <c r="D11" s="102" t="s">
        <v>133</v>
      </c>
      <c r="E11" s="102" t="s">
        <v>134</v>
      </c>
      <c r="F11" s="102" t="s">
        <v>135</v>
      </c>
      <c r="G11" s="102" t="s">
        <v>136</v>
      </c>
      <c r="H11" s="102" t="s">
        <v>137</v>
      </c>
      <c r="I11" s="102" t="s">
        <v>138</v>
      </c>
      <c r="J11" s="102" t="s">
        <v>139</v>
      </c>
      <c r="K11" s="102" t="s">
        <v>140</v>
      </c>
      <c r="L11" s="102" t="s">
        <v>141</v>
      </c>
      <c r="M11" s="102" t="s">
        <v>142</v>
      </c>
      <c r="N11" s="102" t="s">
        <v>143</v>
      </c>
      <c r="O11" s="102" t="s">
        <v>144</v>
      </c>
      <c r="P11" s="102" t="s">
        <v>145</v>
      </c>
      <c r="Q11" s="102" t="s">
        <v>146</v>
      </c>
      <c r="R11" s="102" t="s">
        <v>147</v>
      </c>
      <c r="S11" s="102"/>
      <c r="T11" s="102"/>
      <c r="U11" s="102"/>
      <c r="V11" s="102" t="s">
        <v>148</v>
      </c>
    </row>
    <row r="12" spans="1:22" s="9" customFormat="1" ht="89.25" customHeight="1" x14ac:dyDescent="0.25">
      <c r="A12" s="100"/>
      <c r="B12" s="100"/>
      <c r="C12" s="100"/>
      <c r="D12" s="102"/>
      <c r="E12" s="102"/>
      <c r="F12" s="102"/>
      <c r="G12" s="102"/>
      <c r="H12" s="102"/>
      <c r="I12" s="102"/>
      <c r="J12" s="102"/>
      <c r="K12" s="102"/>
      <c r="L12" s="102"/>
      <c r="M12" s="102"/>
      <c r="N12" s="102"/>
      <c r="O12" s="102"/>
      <c r="P12" s="102"/>
      <c r="Q12" s="102"/>
      <c r="R12" s="90" t="s">
        <v>144</v>
      </c>
      <c r="S12" s="90" t="s">
        <v>149</v>
      </c>
      <c r="T12" s="90" t="s">
        <v>150</v>
      </c>
      <c r="U12" s="90" t="s">
        <v>151</v>
      </c>
      <c r="V12" s="102"/>
    </row>
    <row r="13" spans="1:22" ht="15.75" x14ac:dyDescent="0.2">
      <c r="A13" s="93">
        <v>1</v>
      </c>
      <c r="B13" s="93">
        <v>2</v>
      </c>
      <c r="C13" s="93">
        <v>3</v>
      </c>
      <c r="D13" s="90">
        <v>4</v>
      </c>
      <c r="E13" s="90">
        <v>5</v>
      </c>
      <c r="F13" s="90">
        <v>6</v>
      </c>
      <c r="G13" s="90">
        <v>7</v>
      </c>
      <c r="H13" s="90">
        <v>8</v>
      </c>
      <c r="I13" s="90">
        <v>9</v>
      </c>
      <c r="J13" s="90">
        <v>10</v>
      </c>
      <c r="K13" s="90">
        <v>11</v>
      </c>
      <c r="L13" s="90">
        <v>12</v>
      </c>
      <c r="M13" s="90">
        <v>13</v>
      </c>
      <c r="N13" s="90">
        <v>14</v>
      </c>
      <c r="O13" s="90">
        <v>15</v>
      </c>
      <c r="P13" s="90">
        <v>16</v>
      </c>
      <c r="Q13" s="90">
        <v>17</v>
      </c>
      <c r="R13" s="90">
        <v>18</v>
      </c>
      <c r="S13" s="90">
        <v>19</v>
      </c>
      <c r="T13" s="90">
        <v>20</v>
      </c>
      <c r="U13" s="90">
        <v>21</v>
      </c>
      <c r="V13" s="90">
        <v>22</v>
      </c>
    </row>
    <row r="14" spans="1:22" s="12" customFormat="1" ht="18.75" x14ac:dyDescent="0.2">
      <c r="A14" s="25"/>
      <c r="B14" s="14"/>
      <c r="C14" s="14"/>
      <c r="D14" s="105" t="s">
        <v>478</v>
      </c>
      <c r="E14" s="105"/>
      <c r="F14" s="105"/>
      <c r="G14" s="105"/>
      <c r="H14" s="105"/>
      <c r="I14" s="105"/>
      <c r="J14" s="105"/>
      <c r="K14" s="105"/>
      <c r="L14" s="105"/>
      <c r="M14" s="105"/>
      <c r="N14" s="105"/>
      <c r="O14" s="15"/>
      <c r="P14" s="79"/>
      <c r="Q14" s="15"/>
      <c r="R14" s="15"/>
      <c r="S14" s="15"/>
      <c r="T14" s="15"/>
      <c r="U14" s="15"/>
      <c r="V14" s="15"/>
    </row>
    <row r="15" spans="1:22" s="12" customFormat="1" ht="15.75" customHeight="1" x14ac:dyDescent="0.2">
      <c r="A15" s="91"/>
      <c r="B15" s="24"/>
      <c r="C15" s="18">
        <v>100</v>
      </c>
      <c r="D15" s="106" t="s">
        <v>479</v>
      </c>
      <c r="E15" s="106"/>
      <c r="F15" s="106"/>
      <c r="G15" s="106"/>
      <c r="H15" s="106"/>
      <c r="I15" s="106"/>
      <c r="J15" s="106"/>
      <c r="K15" s="106"/>
      <c r="L15" s="106"/>
      <c r="M15" s="106"/>
      <c r="N15" s="106"/>
      <c r="O15" s="18">
        <f>SUM(O16:O28)</f>
        <v>2950.739</v>
      </c>
      <c r="P15" s="18">
        <f t="shared" ref="P15:V15" si="0">SUM(P16:P28)</f>
        <v>1811.9639999999999</v>
      </c>
      <c r="Q15" s="18">
        <f t="shared" si="0"/>
        <v>0</v>
      </c>
      <c r="R15" s="18">
        <f t="shared" si="0"/>
        <v>1138.7750000000001</v>
      </c>
      <c r="S15" s="18">
        <f t="shared" si="0"/>
        <v>949.75</v>
      </c>
      <c r="T15" s="18">
        <f t="shared" si="0"/>
        <v>0</v>
      </c>
      <c r="U15" s="18">
        <f t="shared" si="0"/>
        <v>189.02500000000001</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91.578000000000003</v>
      </c>
      <c r="P19" s="39">
        <v>4.5780000000000003</v>
      </c>
      <c r="Q19" s="41"/>
      <c r="R19" s="39">
        <f t="shared" si="2"/>
        <v>87</v>
      </c>
      <c r="S19" s="41">
        <v>87</v>
      </c>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533</v>
      </c>
      <c r="N24" s="45" t="s">
        <v>520</v>
      </c>
      <c r="O24" s="39">
        <f t="shared" si="1"/>
        <v>2859.1610000000001</v>
      </c>
      <c r="P24" s="39">
        <f>2310.895-862.75+274.867+7.2+2.174+75</f>
        <v>1807.386</v>
      </c>
      <c r="Q24" s="41"/>
      <c r="R24" s="39">
        <f t="shared" si="2"/>
        <v>1051.7750000000001</v>
      </c>
      <c r="S24" s="41">
        <v>862.75</v>
      </c>
      <c r="T24" s="41"/>
      <c r="U24" s="41">
        <v>189.02500000000001</v>
      </c>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ht="14.25" x14ac:dyDescent="0.25">
      <c r="A29" s="92"/>
      <c r="B29" s="92"/>
      <c r="C29" s="92">
        <v>200</v>
      </c>
      <c r="D29" s="107" t="s">
        <v>480</v>
      </c>
      <c r="E29" s="107"/>
      <c r="F29" s="107"/>
      <c r="G29" s="107"/>
      <c r="H29" s="107"/>
      <c r="I29" s="107"/>
      <c r="J29" s="107"/>
      <c r="K29" s="107"/>
      <c r="L29" s="107"/>
      <c r="M29" s="107"/>
      <c r="N29" s="107"/>
      <c r="O29" s="92">
        <f>SUM(O30:O53)</f>
        <v>0</v>
      </c>
      <c r="P29" s="92">
        <f t="shared" ref="P29:V29" si="3">SUM(P30:P53)</f>
        <v>0</v>
      </c>
      <c r="Q29" s="92">
        <f t="shared" si="3"/>
        <v>0</v>
      </c>
      <c r="R29" s="92">
        <f t="shared" si="3"/>
        <v>0</v>
      </c>
      <c r="S29" s="92">
        <f t="shared" si="3"/>
        <v>0</v>
      </c>
      <c r="T29" s="92">
        <f t="shared" si="3"/>
        <v>0</v>
      </c>
      <c r="U29" s="92">
        <f t="shared" si="3"/>
        <v>0</v>
      </c>
      <c r="V29" s="92">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ht="14.25"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ht="14.25"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ht="14.25"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ht="14.25"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ht="14.25"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ht="14.25"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ht="14.25"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ht="14.25" x14ac:dyDescent="0.25">
      <c r="A54" s="92"/>
      <c r="B54" s="92"/>
      <c r="C54" s="92">
        <v>300</v>
      </c>
      <c r="D54" s="107" t="s">
        <v>481</v>
      </c>
      <c r="E54" s="107"/>
      <c r="F54" s="107"/>
      <c r="G54" s="107"/>
      <c r="H54" s="107"/>
      <c r="I54" s="107"/>
      <c r="J54" s="107"/>
      <c r="K54" s="107"/>
      <c r="L54" s="107"/>
      <c r="M54" s="107"/>
      <c r="N54" s="107"/>
      <c r="O54" s="92">
        <f>SUM(O55:O69)</f>
        <v>7671.3679999999986</v>
      </c>
      <c r="P54" s="92">
        <f t="shared" ref="P54:V54" si="6">SUM(P55:P69)</f>
        <v>7671.3679999999986</v>
      </c>
      <c r="Q54" s="92">
        <f t="shared" si="6"/>
        <v>0</v>
      </c>
      <c r="R54" s="92">
        <f t="shared" si="6"/>
        <v>0</v>
      </c>
      <c r="S54" s="92">
        <f t="shared" si="6"/>
        <v>0</v>
      </c>
      <c r="T54" s="92">
        <f t="shared" si="6"/>
        <v>0</v>
      </c>
      <c r="U54" s="92">
        <f t="shared" si="6"/>
        <v>0</v>
      </c>
      <c r="V54" s="92">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4683.8359999999993</v>
      </c>
      <c r="P55" s="39">
        <f>1141.577+3414.519-20.236+131.611-3.18-105.031+5+14.4+4.35+57.6+17.396+99.446+41.983-115.599</f>
        <v>4683.8359999999993</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ht="14.25"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ht="14.25"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ht="14.25"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ht="14.25"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ht="14.25"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ht="14.25"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ht="14.25"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ht="14.25"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ht="14.25" x14ac:dyDescent="0.25">
      <c r="A70" s="89"/>
      <c r="B70" s="89"/>
      <c r="C70" s="89">
        <v>400</v>
      </c>
      <c r="D70" s="108" t="s">
        <v>482</v>
      </c>
      <c r="E70" s="109"/>
      <c r="F70" s="109"/>
      <c r="G70" s="109"/>
      <c r="H70" s="109"/>
      <c r="I70" s="109"/>
      <c r="J70" s="109"/>
      <c r="K70" s="109"/>
      <c r="L70" s="109"/>
      <c r="M70" s="109"/>
      <c r="N70" s="109"/>
      <c r="O70" s="89">
        <f>SUM(O71:O91)</f>
        <v>0</v>
      </c>
      <c r="P70" s="89">
        <f t="shared" ref="P70:V70" si="9">SUM(P71:P91)</f>
        <v>0</v>
      </c>
      <c r="Q70" s="89">
        <f t="shared" si="9"/>
        <v>0</v>
      </c>
      <c r="R70" s="89">
        <f t="shared" si="9"/>
        <v>0</v>
      </c>
      <c r="S70" s="89">
        <f t="shared" si="9"/>
        <v>0</v>
      </c>
      <c r="T70" s="89">
        <f t="shared" si="9"/>
        <v>0</v>
      </c>
      <c r="U70" s="89">
        <f t="shared" si="9"/>
        <v>0</v>
      </c>
      <c r="V70" s="89">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ht="14.25"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ht="14.25"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ht="14.25"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ht="14.25"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ht="14.25"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ht="14.25"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ht="14.25"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103" t="s">
        <v>483</v>
      </c>
      <c r="E92" s="104"/>
      <c r="F92" s="104"/>
      <c r="G92" s="104"/>
      <c r="H92" s="104"/>
      <c r="I92" s="104"/>
      <c r="J92" s="104"/>
      <c r="K92" s="104"/>
      <c r="L92" s="104"/>
      <c r="M92" s="104"/>
      <c r="N92" s="104"/>
      <c r="O92" s="53">
        <f>SUM(O93:O117)</f>
        <v>419.45499999999998</v>
      </c>
      <c r="P92" s="53">
        <f t="shared" ref="P92:V92" si="12">SUM(P93:P117)</f>
        <v>419.45499999999998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417.45499999999998</v>
      </c>
      <c r="P94" s="39">
        <f>397.787+19.668</f>
        <v>417.45499999999998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ht="14.25"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ht="14.25"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ht="14.25"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ht="14.25"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ht="14.25"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ht="14.25"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ht="14.25"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111" t="s">
        <v>484</v>
      </c>
      <c r="E118" s="112"/>
      <c r="F118" s="112"/>
      <c r="G118" s="112"/>
      <c r="H118" s="112"/>
      <c r="I118" s="112"/>
      <c r="J118" s="112"/>
      <c r="K118" s="112"/>
      <c r="L118" s="112"/>
      <c r="M118" s="112"/>
      <c r="N118" s="112"/>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111" t="s">
        <v>485</v>
      </c>
      <c r="E135" s="112"/>
      <c r="F135" s="112"/>
      <c r="G135" s="112"/>
      <c r="H135" s="112"/>
      <c r="I135" s="112"/>
      <c r="J135" s="112"/>
      <c r="K135" s="112"/>
      <c r="L135" s="112"/>
      <c r="M135" s="112"/>
      <c r="N135" s="112"/>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113" t="s">
        <v>486</v>
      </c>
      <c r="E176" s="113"/>
      <c r="F176" s="113"/>
      <c r="G176" s="113"/>
      <c r="H176" s="113"/>
      <c r="I176" s="113"/>
      <c r="J176" s="113"/>
      <c r="K176" s="113"/>
      <c r="L176" s="113"/>
      <c r="M176" s="113"/>
      <c r="N176" s="113"/>
      <c r="O176" s="61"/>
      <c r="P176" s="80"/>
      <c r="Q176" s="61"/>
      <c r="R176" s="61"/>
      <c r="S176" s="61"/>
      <c r="T176" s="61"/>
      <c r="U176" s="61"/>
      <c r="V176" s="61"/>
    </row>
    <row r="177" spans="1:22" s="38" customFormat="1" x14ac:dyDescent="0.25">
      <c r="A177" s="89"/>
      <c r="B177" s="62"/>
      <c r="C177" s="89">
        <v>700</v>
      </c>
      <c r="D177" s="114" t="s">
        <v>487</v>
      </c>
      <c r="E177" s="114"/>
      <c r="F177" s="114"/>
      <c r="G177" s="114"/>
      <c r="H177" s="114"/>
      <c r="I177" s="114"/>
      <c r="J177" s="114"/>
      <c r="K177" s="114"/>
      <c r="L177" s="114"/>
      <c r="M177" s="114"/>
      <c r="N177" s="114"/>
      <c r="O177" s="92">
        <f>SUM(O178:O179)</f>
        <v>92.977000000000004</v>
      </c>
      <c r="P177" s="92">
        <f t="shared" ref="P177:V177" si="18">SUM(P178:P179)</f>
        <v>0</v>
      </c>
      <c r="Q177" s="92">
        <f t="shared" si="18"/>
        <v>0</v>
      </c>
      <c r="R177" s="92">
        <f t="shared" si="18"/>
        <v>0</v>
      </c>
      <c r="S177" s="92">
        <f t="shared" si="18"/>
        <v>0</v>
      </c>
      <c r="T177" s="92">
        <f t="shared" si="18"/>
        <v>0</v>
      </c>
      <c r="U177" s="92">
        <f t="shared" si="18"/>
        <v>0</v>
      </c>
      <c r="V177" s="92">
        <f t="shared" si="18"/>
        <v>92.977000000000004</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92.977000000000004</v>
      </c>
      <c r="P178" s="39"/>
      <c r="Q178" s="41"/>
      <c r="R178" s="39">
        <v>0</v>
      </c>
      <c r="S178" s="41"/>
      <c r="T178" s="41"/>
      <c r="U178" s="41"/>
      <c r="V178" s="39">
        <v>92.977000000000004</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 si="19">SUM(V179+R179+P179+Q179)</f>
        <v>0</v>
      </c>
      <c r="P179" s="39"/>
      <c r="Q179" s="41"/>
      <c r="R179" s="39">
        <f t="shared" ref="R179" si="20">SUM(S179:U179)</f>
        <v>0</v>
      </c>
      <c r="S179" s="41"/>
      <c r="T179" s="41"/>
      <c r="U179" s="41"/>
      <c r="V179" s="41"/>
    </row>
    <row r="180" spans="1:22" s="38" customFormat="1" ht="41.25" customHeight="1" x14ac:dyDescent="0.25">
      <c r="A180" s="37"/>
      <c r="B180" s="54"/>
      <c r="C180" s="63">
        <v>800</v>
      </c>
      <c r="D180" s="115" t="s">
        <v>488</v>
      </c>
      <c r="E180" s="115"/>
      <c r="F180" s="115"/>
      <c r="G180" s="115"/>
      <c r="H180" s="115"/>
      <c r="I180" s="115"/>
      <c r="J180" s="115"/>
      <c r="K180" s="115"/>
      <c r="L180" s="115"/>
      <c r="M180" s="115"/>
      <c r="N180" s="115"/>
      <c r="O180" s="92">
        <f>SUM(O181:O203)</f>
        <v>0</v>
      </c>
      <c r="P180" s="92">
        <f t="shared" ref="P180:V180" si="21">SUM(P181:P203)</f>
        <v>0</v>
      </c>
      <c r="Q180" s="92">
        <f t="shared" si="21"/>
        <v>0</v>
      </c>
      <c r="R180" s="92">
        <f t="shared" si="21"/>
        <v>0</v>
      </c>
      <c r="S180" s="92">
        <f t="shared" si="21"/>
        <v>0</v>
      </c>
      <c r="T180" s="92">
        <f t="shared" si="21"/>
        <v>0</v>
      </c>
      <c r="U180" s="92">
        <f t="shared" si="21"/>
        <v>0</v>
      </c>
      <c r="V180" s="92">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ht="14.25"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ht="14.25"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ht="14.25"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ht="14.25"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ht="14.25"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ht="14.25"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ht="14.25"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ht="14.25"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ht="14.25"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ht="14.25"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x14ac:dyDescent="0.25">
      <c r="A204" s="89"/>
      <c r="B204" s="64"/>
      <c r="C204" s="65">
        <v>900</v>
      </c>
      <c r="D204" s="108" t="s">
        <v>489</v>
      </c>
      <c r="E204" s="109"/>
      <c r="F204" s="109"/>
      <c r="G204" s="109"/>
      <c r="H204" s="109"/>
      <c r="I204" s="109"/>
      <c r="J204" s="109"/>
      <c r="K204" s="109"/>
      <c r="L204" s="109"/>
      <c r="M204" s="109"/>
      <c r="N204" s="116"/>
      <c r="O204" s="62">
        <f>SUM(O205:O303)</f>
        <v>3.18</v>
      </c>
      <c r="P204" s="62">
        <f t="shared" ref="P204:V204" si="24">SUM(P205:P303)</f>
        <v>0</v>
      </c>
      <c r="Q204" s="62">
        <f t="shared" si="24"/>
        <v>0</v>
      </c>
      <c r="R204" s="62">
        <f t="shared" si="24"/>
        <v>3.18</v>
      </c>
      <c r="S204" s="62">
        <f t="shared" si="24"/>
        <v>0</v>
      </c>
      <c r="T204" s="62">
        <f t="shared" si="24"/>
        <v>0</v>
      </c>
      <c r="U204" s="62">
        <f t="shared" si="24"/>
        <v>3.18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3.18</v>
      </c>
      <c r="P242" s="39"/>
      <c r="Q242" s="41"/>
      <c r="R242" s="39">
        <f t="shared" si="26"/>
        <v>3.18</v>
      </c>
      <c r="S242" s="66"/>
      <c r="T242" s="66"/>
      <c r="U242" s="66">
        <v>3.18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89.25"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02"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89.25"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89.25"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89.25"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89.25"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89.25"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89.25"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89.25"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89.25"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89.25"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89.25"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88"/>
      <c r="B304" s="88"/>
      <c r="C304" s="72">
        <v>1100</v>
      </c>
      <c r="D304" s="110" t="s">
        <v>490</v>
      </c>
      <c r="E304" s="110"/>
      <c r="F304" s="110"/>
      <c r="G304" s="110"/>
      <c r="H304" s="110"/>
      <c r="I304" s="110"/>
      <c r="J304" s="110"/>
      <c r="K304" s="110"/>
      <c r="L304" s="110"/>
      <c r="M304" s="110"/>
      <c r="N304" s="110"/>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ht="14.25"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ht="14.25" x14ac:dyDescent="0.2">
      <c r="A329" s="22"/>
      <c r="B329" s="23"/>
      <c r="C329" s="36">
        <v>1500</v>
      </c>
      <c r="D329" s="23"/>
      <c r="E329" s="23"/>
      <c r="F329" s="23"/>
      <c r="G329" s="23"/>
      <c r="H329" s="23"/>
      <c r="I329" s="23"/>
      <c r="J329" s="23"/>
      <c r="K329" s="23"/>
      <c r="L329" s="23"/>
      <c r="M329" s="23"/>
      <c r="N329" s="23"/>
      <c r="O329" s="36">
        <f t="shared" ref="O329:V329" si="32">SUM(O15+O29+O54+O70+O92+O135+O177+O180+O204+O304)</f>
        <v>11137.718999999999</v>
      </c>
      <c r="P329" s="36">
        <f t="shared" si="32"/>
        <v>9902.7869999999984</v>
      </c>
      <c r="Q329" s="36">
        <f t="shared" si="32"/>
        <v>0</v>
      </c>
      <c r="R329" s="36">
        <f t="shared" si="32"/>
        <v>1141.9550000000002</v>
      </c>
      <c r="S329" s="36">
        <f t="shared" si="32"/>
        <v>949.75</v>
      </c>
      <c r="T329" s="36">
        <f t="shared" si="32"/>
        <v>0</v>
      </c>
      <c r="U329" s="36">
        <f t="shared" si="32"/>
        <v>192.20500000000001</v>
      </c>
      <c r="V329" s="36">
        <f t="shared" si="32"/>
        <v>92.977000000000004</v>
      </c>
    </row>
    <row r="330" spans="1:22" ht="14.25" x14ac:dyDescent="0.2">
      <c r="O330" s="87">
        <v>11137.718999999999</v>
      </c>
    </row>
    <row r="331" spans="1:22" ht="14.25" x14ac:dyDescent="0.2">
      <c r="O331" s="87">
        <f>O330-O329</f>
        <v>0</v>
      </c>
    </row>
  </sheetData>
  <mergeCells count="45">
    <mergeCell ref="D304:N304"/>
    <mergeCell ref="D118:N118"/>
    <mergeCell ref="D135:N135"/>
    <mergeCell ref="D176:N176"/>
    <mergeCell ref="D177:N177"/>
    <mergeCell ref="D180:N180"/>
    <mergeCell ref="D204:N204"/>
    <mergeCell ref="D14:N14"/>
    <mergeCell ref="D15:N15"/>
    <mergeCell ref="D29:N29"/>
    <mergeCell ref="D54:N54"/>
    <mergeCell ref="D70:N70"/>
    <mergeCell ref="D92:N92"/>
    <mergeCell ref="N11:N12"/>
    <mergeCell ref="O11:O12"/>
    <mergeCell ref="P11:P12"/>
    <mergeCell ref="Q11:Q12"/>
    <mergeCell ref="R11:U11"/>
    <mergeCell ref="V11:V12"/>
    <mergeCell ref="O9:V10"/>
    <mergeCell ref="D10:E10"/>
    <mergeCell ref="F10:H10"/>
    <mergeCell ref="I10:L10"/>
    <mergeCell ref="D11:D12"/>
    <mergeCell ref="E11:E12"/>
    <mergeCell ref="F11:F12"/>
    <mergeCell ref="G11:G12"/>
    <mergeCell ref="H11:H12"/>
    <mergeCell ref="I11:I12"/>
    <mergeCell ref="C8:D8"/>
    <mergeCell ref="A9:A12"/>
    <mergeCell ref="B9:B12"/>
    <mergeCell ref="C9:C12"/>
    <mergeCell ref="D9:L9"/>
    <mergeCell ref="M9:N10"/>
    <mergeCell ref="J11:J12"/>
    <mergeCell ref="K11:K12"/>
    <mergeCell ref="L11:L12"/>
    <mergeCell ref="M11:M12"/>
    <mergeCell ref="A1:V1"/>
    <mergeCell ref="A2:V2"/>
    <mergeCell ref="D3:V3"/>
    <mergeCell ref="C4:D4"/>
    <mergeCell ref="C5:D5"/>
    <mergeCell ref="C7:D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tabSelected="1" zoomScale="60" zoomScaleNormal="60" workbookViewId="0">
      <pane xSplit="3" ySplit="15" topLeftCell="D16" activePane="bottomRight" state="frozen"/>
      <selection pane="topRight" activeCell="D1" sqref="D1"/>
      <selection pane="bottomLeft" activeCell="A16" sqref="A16"/>
      <selection pane="bottomRight" activeCell="AH315" sqref="AH315"/>
    </sheetView>
  </sheetViews>
  <sheetFormatPr defaultColWidth="9.140625" defaultRowHeight="1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30.85546875" style="12" customWidth="1"/>
    <col min="18" max="22" width="16.7109375" style="12" customWidth="1"/>
    <col min="23" max="16384" width="9.140625" style="1"/>
  </cols>
  <sheetData>
    <row r="1" spans="1:22" ht="18.75" x14ac:dyDescent="0.3">
      <c r="A1" s="95" t="s">
        <v>122</v>
      </c>
      <c r="B1" s="95"/>
      <c r="C1" s="95"/>
      <c r="D1" s="95"/>
      <c r="E1" s="95"/>
      <c r="F1" s="95"/>
      <c r="G1" s="95"/>
      <c r="H1" s="95"/>
      <c r="I1" s="95"/>
      <c r="J1" s="95"/>
      <c r="K1" s="95"/>
      <c r="L1" s="95"/>
      <c r="M1" s="95"/>
      <c r="N1" s="95"/>
      <c r="O1" s="95"/>
      <c r="P1" s="95"/>
      <c r="Q1" s="95"/>
      <c r="R1" s="95"/>
      <c r="S1" s="95"/>
      <c r="T1" s="95"/>
      <c r="U1" s="95"/>
      <c r="V1" s="95"/>
    </row>
    <row r="2" spans="1:22" ht="15.75" x14ac:dyDescent="0.25">
      <c r="A2" s="96" t="s">
        <v>536</v>
      </c>
      <c r="B2" s="96"/>
      <c r="C2" s="96"/>
      <c r="D2" s="96"/>
      <c r="E2" s="96"/>
      <c r="F2" s="96"/>
      <c r="G2" s="96"/>
      <c r="H2" s="96"/>
      <c r="I2" s="96"/>
      <c r="J2" s="96"/>
      <c r="K2" s="96"/>
      <c r="L2" s="96"/>
      <c r="M2" s="96"/>
      <c r="N2" s="96"/>
      <c r="O2" s="96"/>
      <c r="P2" s="96"/>
      <c r="Q2" s="96"/>
      <c r="R2" s="96"/>
      <c r="S2" s="96"/>
      <c r="T2" s="96"/>
      <c r="U2" s="96"/>
      <c r="V2" s="96"/>
    </row>
    <row r="3" spans="1:22" ht="15.75" x14ac:dyDescent="0.25">
      <c r="A3" s="13" t="s">
        <v>124</v>
      </c>
      <c r="B3" s="10"/>
      <c r="C3" s="10"/>
      <c r="D3" s="97" t="s">
        <v>493</v>
      </c>
      <c r="E3" s="98"/>
      <c r="F3" s="98"/>
      <c r="G3" s="98"/>
      <c r="H3" s="98"/>
      <c r="I3" s="98"/>
      <c r="J3" s="98"/>
      <c r="K3" s="98"/>
      <c r="L3" s="98"/>
      <c r="M3" s="98"/>
      <c r="N3" s="98"/>
      <c r="O3" s="98"/>
      <c r="P3" s="98"/>
      <c r="Q3" s="98"/>
      <c r="R3" s="98"/>
      <c r="S3" s="98"/>
      <c r="T3" s="98"/>
      <c r="U3" s="98"/>
      <c r="V3" s="98"/>
    </row>
    <row r="4" spans="1:22" ht="15.75" x14ac:dyDescent="0.2">
      <c r="A4" s="13" t="s">
        <v>476</v>
      </c>
      <c r="C4" s="94">
        <v>0.442</v>
      </c>
      <c r="D4" s="94"/>
    </row>
    <row r="5" spans="1:22" ht="15.75" x14ac:dyDescent="0.2">
      <c r="A5" s="13" t="s">
        <v>477</v>
      </c>
      <c r="C5" s="99">
        <v>10229.5</v>
      </c>
      <c r="D5" s="99"/>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94" t="s">
        <v>500</v>
      </c>
      <c r="D7" s="94"/>
    </row>
    <row r="8" spans="1:22" ht="15.75" x14ac:dyDescent="0.2">
      <c r="A8" s="13" t="s">
        <v>492</v>
      </c>
      <c r="C8" s="94" t="s">
        <v>494</v>
      </c>
      <c r="D8" s="94"/>
    </row>
    <row r="9" spans="1:22" ht="15.75" x14ac:dyDescent="0.25">
      <c r="A9" s="100" t="s">
        <v>0</v>
      </c>
      <c r="B9" s="100" t="s">
        <v>126</v>
      </c>
      <c r="C9" s="100" t="s">
        <v>123</v>
      </c>
      <c r="D9" s="101" t="s">
        <v>127</v>
      </c>
      <c r="E9" s="101"/>
      <c r="F9" s="101"/>
      <c r="G9" s="101"/>
      <c r="H9" s="101"/>
      <c r="I9" s="101"/>
      <c r="J9" s="101"/>
      <c r="K9" s="101"/>
      <c r="L9" s="101"/>
      <c r="M9" s="102" t="s">
        <v>128</v>
      </c>
      <c r="N9" s="102"/>
      <c r="O9" s="102" t="s">
        <v>129</v>
      </c>
      <c r="P9" s="102"/>
      <c r="Q9" s="102"/>
      <c r="R9" s="102"/>
      <c r="S9" s="102"/>
      <c r="T9" s="102"/>
      <c r="U9" s="102"/>
      <c r="V9" s="102"/>
    </row>
    <row r="10" spans="1:22" ht="22.5" customHeight="1" x14ac:dyDescent="0.2">
      <c r="A10" s="100"/>
      <c r="B10" s="100"/>
      <c r="C10" s="100"/>
      <c r="D10" s="102" t="s">
        <v>130</v>
      </c>
      <c r="E10" s="102"/>
      <c r="F10" s="100" t="s">
        <v>131</v>
      </c>
      <c r="G10" s="100"/>
      <c r="H10" s="100"/>
      <c r="I10" s="100" t="s">
        <v>132</v>
      </c>
      <c r="J10" s="100"/>
      <c r="K10" s="100"/>
      <c r="L10" s="100"/>
      <c r="M10" s="102"/>
      <c r="N10" s="102"/>
      <c r="O10" s="102"/>
      <c r="P10" s="102"/>
      <c r="Q10" s="102"/>
      <c r="R10" s="102"/>
      <c r="S10" s="102"/>
      <c r="T10" s="102"/>
      <c r="U10" s="102"/>
      <c r="V10" s="102"/>
    </row>
    <row r="11" spans="1:22" s="9" customFormat="1" ht="44.25" customHeight="1" x14ac:dyDescent="0.25">
      <c r="A11" s="100"/>
      <c r="B11" s="100"/>
      <c r="C11" s="100"/>
      <c r="D11" s="102" t="s">
        <v>133</v>
      </c>
      <c r="E11" s="102" t="s">
        <v>134</v>
      </c>
      <c r="F11" s="102" t="s">
        <v>135</v>
      </c>
      <c r="G11" s="102" t="s">
        <v>136</v>
      </c>
      <c r="H11" s="102" t="s">
        <v>137</v>
      </c>
      <c r="I11" s="102" t="s">
        <v>138</v>
      </c>
      <c r="J11" s="102" t="s">
        <v>139</v>
      </c>
      <c r="K11" s="102" t="s">
        <v>140</v>
      </c>
      <c r="L11" s="102" t="s">
        <v>141</v>
      </c>
      <c r="M11" s="102" t="s">
        <v>142</v>
      </c>
      <c r="N11" s="102" t="s">
        <v>143</v>
      </c>
      <c r="O11" s="102" t="s">
        <v>144</v>
      </c>
      <c r="P11" s="102" t="s">
        <v>145</v>
      </c>
      <c r="Q11" s="102" t="s">
        <v>146</v>
      </c>
      <c r="R11" s="102" t="s">
        <v>147</v>
      </c>
      <c r="S11" s="102"/>
      <c r="T11" s="102"/>
      <c r="U11" s="102"/>
      <c r="V11" s="102" t="s">
        <v>148</v>
      </c>
    </row>
    <row r="12" spans="1:22" s="9" customFormat="1" ht="89.25" customHeight="1" x14ac:dyDescent="0.25">
      <c r="A12" s="100"/>
      <c r="B12" s="100"/>
      <c r="C12" s="100"/>
      <c r="D12" s="102"/>
      <c r="E12" s="102"/>
      <c r="F12" s="102"/>
      <c r="G12" s="102"/>
      <c r="H12" s="102"/>
      <c r="I12" s="102"/>
      <c r="J12" s="102"/>
      <c r="K12" s="102"/>
      <c r="L12" s="102"/>
      <c r="M12" s="102"/>
      <c r="N12" s="102"/>
      <c r="O12" s="102"/>
      <c r="P12" s="102"/>
      <c r="Q12" s="102"/>
      <c r="R12" s="90" t="s">
        <v>144</v>
      </c>
      <c r="S12" s="90" t="s">
        <v>149</v>
      </c>
      <c r="T12" s="90" t="s">
        <v>150</v>
      </c>
      <c r="U12" s="90" t="s">
        <v>151</v>
      </c>
      <c r="V12" s="102"/>
    </row>
    <row r="13" spans="1:22" ht="15.75" x14ac:dyDescent="0.2">
      <c r="A13" s="93">
        <v>1</v>
      </c>
      <c r="B13" s="93">
        <v>2</v>
      </c>
      <c r="C13" s="93">
        <v>3</v>
      </c>
      <c r="D13" s="90">
        <v>4</v>
      </c>
      <c r="E13" s="90">
        <v>5</v>
      </c>
      <c r="F13" s="90">
        <v>6</v>
      </c>
      <c r="G13" s="90">
        <v>7</v>
      </c>
      <c r="H13" s="90">
        <v>8</v>
      </c>
      <c r="I13" s="90">
        <v>9</v>
      </c>
      <c r="J13" s="90">
        <v>10</v>
      </c>
      <c r="K13" s="90">
        <v>11</v>
      </c>
      <c r="L13" s="90">
        <v>12</v>
      </c>
      <c r="M13" s="90">
        <v>13</v>
      </c>
      <c r="N13" s="90">
        <v>14</v>
      </c>
      <c r="O13" s="90">
        <v>15</v>
      </c>
      <c r="P13" s="90">
        <v>16</v>
      </c>
      <c r="Q13" s="90">
        <v>17</v>
      </c>
      <c r="R13" s="90">
        <v>18</v>
      </c>
      <c r="S13" s="90">
        <v>19</v>
      </c>
      <c r="T13" s="90">
        <v>20</v>
      </c>
      <c r="U13" s="90">
        <v>21</v>
      </c>
      <c r="V13" s="90">
        <v>22</v>
      </c>
    </row>
    <row r="14" spans="1:22" s="12" customFormat="1" ht="18.75" x14ac:dyDescent="0.2">
      <c r="A14" s="25"/>
      <c r="B14" s="14"/>
      <c r="C14" s="14"/>
      <c r="D14" s="105" t="s">
        <v>478</v>
      </c>
      <c r="E14" s="105"/>
      <c r="F14" s="105"/>
      <c r="G14" s="105"/>
      <c r="H14" s="105"/>
      <c r="I14" s="105"/>
      <c r="J14" s="105"/>
      <c r="K14" s="105"/>
      <c r="L14" s="105"/>
      <c r="M14" s="105"/>
      <c r="N14" s="105"/>
      <c r="O14" s="15"/>
      <c r="P14" s="79"/>
      <c r="Q14" s="15"/>
      <c r="R14" s="15"/>
      <c r="S14" s="15"/>
      <c r="T14" s="15"/>
      <c r="U14" s="15"/>
      <c r="V14" s="15"/>
    </row>
    <row r="15" spans="1:22" s="12" customFormat="1" ht="15.75" customHeight="1" x14ac:dyDescent="0.2">
      <c r="A15" s="91"/>
      <c r="B15" s="24"/>
      <c r="C15" s="18">
        <v>100</v>
      </c>
      <c r="D15" s="106" t="s">
        <v>479</v>
      </c>
      <c r="E15" s="106"/>
      <c r="F15" s="106"/>
      <c r="G15" s="106"/>
      <c r="H15" s="106"/>
      <c r="I15" s="106"/>
      <c r="J15" s="106"/>
      <c r="K15" s="106"/>
      <c r="L15" s="106"/>
      <c r="M15" s="106"/>
      <c r="N15" s="106"/>
      <c r="O15" s="18">
        <f>SUM(O16:O28)</f>
        <v>2955.5170000000003</v>
      </c>
      <c r="P15" s="18">
        <f t="shared" ref="P15:V15" si="0">SUM(P16:P28)</f>
        <v>1816.742</v>
      </c>
      <c r="Q15" s="18">
        <f t="shared" si="0"/>
        <v>0</v>
      </c>
      <c r="R15" s="18">
        <f t="shared" si="0"/>
        <v>1138.7750000000001</v>
      </c>
      <c r="S15" s="18">
        <f t="shared" si="0"/>
        <v>949.75</v>
      </c>
      <c r="T15" s="18">
        <f t="shared" si="0"/>
        <v>0</v>
      </c>
      <c r="U15" s="18">
        <f t="shared" si="0"/>
        <v>189.02500000000001</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91.578000000000003</v>
      </c>
      <c r="P19" s="39">
        <v>4.5780000000000003</v>
      </c>
      <c r="Q19" s="41"/>
      <c r="R19" s="39">
        <f t="shared" si="2"/>
        <v>87</v>
      </c>
      <c r="S19" s="41">
        <v>87</v>
      </c>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533</v>
      </c>
      <c r="N24" s="45" t="s">
        <v>520</v>
      </c>
      <c r="O24" s="39">
        <f t="shared" si="1"/>
        <v>2863.9390000000003</v>
      </c>
      <c r="P24" s="39">
        <f>2310.895-862.75+274.867+7.2+2.174+75+4.778</f>
        <v>1812.164</v>
      </c>
      <c r="Q24" s="41"/>
      <c r="R24" s="39">
        <f t="shared" si="2"/>
        <v>1051.7750000000001</v>
      </c>
      <c r="S24" s="41">
        <v>862.75</v>
      </c>
      <c r="T24" s="41"/>
      <c r="U24" s="41">
        <v>189.02500000000001</v>
      </c>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ht="14.25" x14ac:dyDescent="0.25">
      <c r="A29" s="92"/>
      <c r="B29" s="92"/>
      <c r="C29" s="92">
        <v>200</v>
      </c>
      <c r="D29" s="107" t="s">
        <v>480</v>
      </c>
      <c r="E29" s="107"/>
      <c r="F29" s="107"/>
      <c r="G29" s="107"/>
      <c r="H29" s="107"/>
      <c r="I29" s="107"/>
      <c r="J29" s="107"/>
      <c r="K29" s="107"/>
      <c r="L29" s="107"/>
      <c r="M29" s="107"/>
      <c r="N29" s="107"/>
      <c r="O29" s="92">
        <f>SUM(O30:O53)</f>
        <v>0</v>
      </c>
      <c r="P29" s="92">
        <f t="shared" ref="P29:V29" si="3">SUM(P30:P53)</f>
        <v>0</v>
      </c>
      <c r="Q29" s="92">
        <f t="shared" si="3"/>
        <v>0</v>
      </c>
      <c r="R29" s="92">
        <f t="shared" si="3"/>
        <v>0</v>
      </c>
      <c r="S29" s="92">
        <f t="shared" si="3"/>
        <v>0</v>
      </c>
      <c r="T29" s="92">
        <f t="shared" si="3"/>
        <v>0</v>
      </c>
      <c r="U29" s="92">
        <f t="shared" si="3"/>
        <v>0</v>
      </c>
      <c r="V29" s="92">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ht="14.25"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ht="14.25"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ht="14.25"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ht="14.25"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ht="14.25"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ht="14.25"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ht="14.25"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ht="14.25" x14ac:dyDescent="0.25">
      <c r="A54" s="92"/>
      <c r="B54" s="92"/>
      <c r="C54" s="92">
        <v>300</v>
      </c>
      <c r="D54" s="107" t="s">
        <v>481</v>
      </c>
      <c r="E54" s="107"/>
      <c r="F54" s="107"/>
      <c r="G54" s="107"/>
      <c r="H54" s="107"/>
      <c r="I54" s="107"/>
      <c r="J54" s="107"/>
      <c r="K54" s="107"/>
      <c r="L54" s="107"/>
      <c r="M54" s="107"/>
      <c r="N54" s="107"/>
      <c r="O54" s="92">
        <f>SUM(O55:O69)</f>
        <v>7897.8209999999999</v>
      </c>
      <c r="P54" s="92">
        <f t="shared" ref="P54:V54" si="6">SUM(P55:P69)</f>
        <v>7897.8209999999999</v>
      </c>
      <c r="Q54" s="92">
        <f t="shared" si="6"/>
        <v>0</v>
      </c>
      <c r="R54" s="92">
        <f t="shared" si="6"/>
        <v>0</v>
      </c>
      <c r="S54" s="92">
        <f t="shared" si="6"/>
        <v>0</v>
      </c>
      <c r="T54" s="92">
        <f t="shared" si="6"/>
        <v>0</v>
      </c>
      <c r="U54" s="92">
        <f t="shared" si="6"/>
        <v>0</v>
      </c>
      <c r="V54" s="92">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4910.2889999999998</v>
      </c>
      <c r="P55" s="39">
        <f>1160.326+3631.299-20.236-3.18-105.031+247.111</f>
        <v>4910.2889999999998</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ht="14.25"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ht="14.25"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ht="14.25"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ht="14.25"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ht="14.25"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ht="14.25"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ht="14.25"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ht="14.25"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ht="14.25" x14ac:dyDescent="0.25">
      <c r="A70" s="89"/>
      <c r="B70" s="89"/>
      <c r="C70" s="89">
        <v>400</v>
      </c>
      <c r="D70" s="108" t="s">
        <v>482</v>
      </c>
      <c r="E70" s="109"/>
      <c r="F70" s="109"/>
      <c r="G70" s="109"/>
      <c r="H70" s="109"/>
      <c r="I70" s="109"/>
      <c r="J70" s="109"/>
      <c r="K70" s="109"/>
      <c r="L70" s="109"/>
      <c r="M70" s="109"/>
      <c r="N70" s="109"/>
      <c r="O70" s="89">
        <f>SUM(O71:O91)</f>
        <v>0</v>
      </c>
      <c r="P70" s="89">
        <f t="shared" ref="P70:V70" si="9">SUM(P71:P91)</f>
        <v>0</v>
      </c>
      <c r="Q70" s="89">
        <f t="shared" si="9"/>
        <v>0</v>
      </c>
      <c r="R70" s="89">
        <f t="shared" si="9"/>
        <v>0</v>
      </c>
      <c r="S70" s="89">
        <f t="shared" si="9"/>
        <v>0</v>
      </c>
      <c r="T70" s="89">
        <f t="shared" si="9"/>
        <v>0</v>
      </c>
      <c r="U70" s="89">
        <f t="shared" si="9"/>
        <v>0</v>
      </c>
      <c r="V70" s="89">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ht="14.25"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ht="14.25"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ht="14.25"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ht="14.25"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ht="14.25"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ht="14.25"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ht="14.25"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103" t="s">
        <v>483</v>
      </c>
      <c r="E92" s="104"/>
      <c r="F92" s="104"/>
      <c r="G92" s="104"/>
      <c r="H92" s="104"/>
      <c r="I92" s="104"/>
      <c r="J92" s="104"/>
      <c r="K92" s="104"/>
      <c r="L92" s="104"/>
      <c r="M92" s="104"/>
      <c r="N92" s="104"/>
      <c r="O92" s="53">
        <f>SUM(O93:O117)</f>
        <v>419.45499999999998</v>
      </c>
      <c r="P92" s="53">
        <f t="shared" ref="P92:V92" si="12">SUM(P93:P117)</f>
        <v>419.45499999999998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417.45499999999998</v>
      </c>
      <c r="P94" s="39">
        <f>397.787+19.668</f>
        <v>417.45499999999998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ht="14.25"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ht="14.25"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ht="14.25"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ht="14.25"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ht="14.25"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ht="14.25"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ht="14.25"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111" t="s">
        <v>484</v>
      </c>
      <c r="E118" s="112"/>
      <c r="F118" s="112"/>
      <c r="G118" s="112"/>
      <c r="H118" s="112"/>
      <c r="I118" s="112"/>
      <c r="J118" s="112"/>
      <c r="K118" s="112"/>
      <c r="L118" s="112"/>
      <c r="M118" s="112"/>
      <c r="N118" s="112"/>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111" t="s">
        <v>485</v>
      </c>
      <c r="E135" s="112"/>
      <c r="F135" s="112"/>
      <c r="G135" s="112"/>
      <c r="H135" s="112"/>
      <c r="I135" s="112"/>
      <c r="J135" s="112"/>
      <c r="K135" s="112"/>
      <c r="L135" s="112"/>
      <c r="M135" s="112"/>
      <c r="N135" s="112"/>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113" t="s">
        <v>486</v>
      </c>
      <c r="E176" s="113"/>
      <c r="F176" s="113"/>
      <c r="G176" s="113"/>
      <c r="H176" s="113"/>
      <c r="I176" s="113"/>
      <c r="J176" s="113"/>
      <c r="K176" s="113"/>
      <c r="L176" s="113"/>
      <c r="M176" s="113"/>
      <c r="N176" s="113"/>
      <c r="O176" s="61"/>
      <c r="P176" s="80"/>
      <c r="Q176" s="61"/>
      <c r="R176" s="61"/>
      <c r="S176" s="61"/>
      <c r="T176" s="61"/>
      <c r="U176" s="61"/>
      <c r="V176" s="61"/>
    </row>
    <row r="177" spans="1:22" s="38" customFormat="1" x14ac:dyDescent="0.25">
      <c r="A177" s="89"/>
      <c r="B177" s="62"/>
      <c r="C177" s="89">
        <v>700</v>
      </c>
      <c r="D177" s="114" t="s">
        <v>487</v>
      </c>
      <c r="E177" s="114"/>
      <c r="F177" s="114"/>
      <c r="G177" s="114"/>
      <c r="H177" s="114"/>
      <c r="I177" s="114"/>
      <c r="J177" s="114"/>
      <c r="K177" s="114"/>
      <c r="L177" s="114"/>
      <c r="M177" s="114"/>
      <c r="N177" s="114"/>
      <c r="O177" s="92">
        <f>SUM(O178:O179)</f>
        <v>92.977000000000004</v>
      </c>
      <c r="P177" s="92">
        <f t="shared" ref="P177:V177" si="18">SUM(P178:P179)</f>
        <v>0</v>
      </c>
      <c r="Q177" s="92">
        <f t="shared" si="18"/>
        <v>0</v>
      </c>
      <c r="R177" s="92">
        <f t="shared" si="18"/>
        <v>0</v>
      </c>
      <c r="S177" s="92">
        <f t="shared" si="18"/>
        <v>0</v>
      </c>
      <c r="T177" s="92">
        <f t="shared" si="18"/>
        <v>0</v>
      </c>
      <c r="U177" s="92">
        <f t="shared" si="18"/>
        <v>0</v>
      </c>
      <c r="V177" s="92">
        <f t="shared" si="18"/>
        <v>92.977000000000004</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92.977000000000004</v>
      </c>
      <c r="P178" s="39"/>
      <c r="Q178" s="41"/>
      <c r="R178" s="39">
        <v>0</v>
      </c>
      <c r="S178" s="41"/>
      <c r="T178" s="41"/>
      <c r="U178" s="41"/>
      <c r="V178" s="39">
        <v>92.977000000000004</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 si="19">SUM(V179+R179+P179+Q179)</f>
        <v>0</v>
      </c>
      <c r="P179" s="39"/>
      <c r="Q179" s="41"/>
      <c r="R179" s="39">
        <f t="shared" ref="R179" si="20">SUM(S179:U179)</f>
        <v>0</v>
      </c>
      <c r="S179" s="41"/>
      <c r="T179" s="41"/>
      <c r="U179" s="41"/>
      <c r="V179" s="41"/>
    </row>
    <row r="180" spans="1:22" s="38" customFormat="1" ht="41.25" customHeight="1" x14ac:dyDescent="0.25">
      <c r="A180" s="37"/>
      <c r="B180" s="54"/>
      <c r="C180" s="63">
        <v>800</v>
      </c>
      <c r="D180" s="115" t="s">
        <v>488</v>
      </c>
      <c r="E180" s="115"/>
      <c r="F180" s="115"/>
      <c r="G180" s="115"/>
      <c r="H180" s="115"/>
      <c r="I180" s="115"/>
      <c r="J180" s="115"/>
      <c r="K180" s="115"/>
      <c r="L180" s="115"/>
      <c r="M180" s="115"/>
      <c r="N180" s="115"/>
      <c r="O180" s="92">
        <f>SUM(O181:O203)</f>
        <v>0</v>
      </c>
      <c r="P180" s="92">
        <f t="shared" ref="P180:V180" si="21">SUM(P181:P203)</f>
        <v>0</v>
      </c>
      <c r="Q180" s="92">
        <f t="shared" si="21"/>
        <v>0</v>
      </c>
      <c r="R180" s="92">
        <f t="shared" si="21"/>
        <v>0</v>
      </c>
      <c r="S180" s="92">
        <f t="shared" si="21"/>
        <v>0</v>
      </c>
      <c r="T180" s="92">
        <f t="shared" si="21"/>
        <v>0</v>
      </c>
      <c r="U180" s="92">
        <f t="shared" si="21"/>
        <v>0</v>
      </c>
      <c r="V180" s="92">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ht="14.25"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ht="14.25"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ht="14.25"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ht="14.25"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ht="14.25"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ht="14.25"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ht="14.25"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ht="14.25"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ht="14.25"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ht="14.25"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x14ac:dyDescent="0.25">
      <c r="A204" s="89"/>
      <c r="B204" s="64"/>
      <c r="C204" s="65">
        <v>900</v>
      </c>
      <c r="D204" s="108" t="s">
        <v>489</v>
      </c>
      <c r="E204" s="109"/>
      <c r="F204" s="109"/>
      <c r="G204" s="109"/>
      <c r="H204" s="109"/>
      <c r="I204" s="109"/>
      <c r="J204" s="109"/>
      <c r="K204" s="109"/>
      <c r="L204" s="109"/>
      <c r="M204" s="109"/>
      <c r="N204" s="116"/>
      <c r="O204" s="62">
        <f>SUM(O205:O303)</f>
        <v>3.18</v>
      </c>
      <c r="P204" s="62">
        <f t="shared" ref="P204:V204" si="24">SUM(P205:P303)</f>
        <v>0</v>
      </c>
      <c r="Q204" s="62">
        <f t="shared" si="24"/>
        <v>0</v>
      </c>
      <c r="R204" s="62">
        <f t="shared" si="24"/>
        <v>3.18</v>
      </c>
      <c r="S204" s="62">
        <f t="shared" si="24"/>
        <v>0</v>
      </c>
      <c r="T204" s="62">
        <f t="shared" si="24"/>
        <v>0</v>
      </c>
      <c r="U204" s="62">
        <f t="shared" si="24"/>
        <v>3.18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3.18</v>
      </c>
      <c r="P242" s="39"/>
      <c r="Q242" s="41"/>
      <c r="R242" s="39">
        <f t="shared" si="26"/>
        <v>3.18</v>
      </c>
      <c r="S242" s="66"/>
      <c r="T242" s="66"/>
      <c r="U242" s="66">
        <v>3.18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89.25"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02"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89.25"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89.25"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89.25"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89.25"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89.25"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89.25"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89.25"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89.25"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89.25"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89.25"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88"/>
      <c r="B304" s="88"/>
      <c r="C304" s="72">
        <v>1100</v>
      </c>
      <c r="D304" s="110" t="s">
        <v>490</v>
      </c>
      <c r="E304" s="110"/>
      <c r="F304" s="110"/>
      <c r="G304" s="110"/>
      <c r="H304" s="110"/>
      <c r="I304" s="110"/>
      <c r="J304" s="110"/>
      <c r="K304" s="110"/>
      <c r="L304" s="110"/>
      <c r="M304" s="110"/>
      <c r="N304" s="110"/>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ht="14.25"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ht="14.25" x14ac:dyDescent="0.2">
      <c r="A329" s="22"/>
      <c r="B329" s="23"/>
      <c r="C329" s="36">
        <v>1500</v>
      </c>
      <c r="D329" s="23"/>
      <c r="E329" s="23"/>
      <c r="F329" s="23"/>
      <c r="G329" s="23"/>
      <c r="H329" s="23"/>
      <c r="I329" s="23"/>
      <c r="J329" s="23"/>
      <c r="K329" s="23"/>
      <c r="L329" s="23"/>
      <c r="M329" s="23"/>
      <c r="N329" s="23"/>
      <c r="O329" s="36">
        <f t="shared" ref="O329:V329" si="32">SUM(O15+O29+O54+O70+O92+O135+O177+O180+O204+O304)</f>
        <v>11368.95</v>
      </c>
      <c r="P329" s="36">
        <f t="shared" si="32"/>
        <v>10134.018</v>
      </c>
      <c r="Q329" s="36">
        <f t="shared" si="32"/>
        <v>0</v>
      </c>
      <c r="R329" s="36">
        <f t="shared" si="32"/>
        <v>1141.9550000000002</v>
      </c>
      <c r="S329" s="36">
        <f t="shared" si="32"/>
        <v>949.75</v>
      </c>
      <c r="T329" s="36">
        <f t="shared" si="32"/>
        <v>0</v>
      </c>
      <c r="U329" s="36">
        <f t="shared" si="32"/>
        <v>192.20500000000001</v>
      </c>
      <c r="V329" s="36">
        <f t="shared" si="32"/>
        <v>92.977000000000004</v>
      </c>
    </row>
    <row r="330" spans="1:22" ht="14.25" x14ac:dyDescent="0.2">
      <c r="O330" s="87">
        <v>11368.95</v>
      </c>
    </row>
    <row r="331" spans="1:22" ht="14.25" x14ac:dyDescent="0.2">
      <c r="O331" s="87">
        <f>O330-O329</f>
        <v>0</v>
      </c>
    </row>
  </sheetData>
  <mergeCells count="45">
    <mergeCell ref="D304:N304"/>
    <mergeCell ref="D118:N118"/>
    <mergeCell ref="D135:N135"/>
    <mergeCell ref="D176:N176"/>
    <mergeCell ref="D177:N177"/>
    <mergeCell ref="D180:N180"/>
    <mergeCell ref="D204:N204"/>
    <mergeCell ref="D14:N14"/>
    <mergeCell ref="D15:N15"/>
    <mergeCell ref="D29:N29"/>
    <mergeCell ref="D54:N54"/>
    <mergeCell ref="D70:N70"/>
    <mergeCell ref="D92:N92"/>
    <mergeCell ref="N11:N12"/>
    <mergeCell ref="O11:O12"/>
    <mergeCell ref="P11:P12"/>
    <mergeCell ref="Q11:Q12"/>
    <mergeCell ref="R11:U11"/>
    <mergeCell ref="V11:V12"/>
    <mergeCell ref="O9:V10"/>
    <mergeCell ref="D10:E10"/>
    <mergeCell ref="F10:H10"/>
    <mergeCell ref="I10:L10"/>
    <mergeCell ref="D11:D12"/>
    <mergeCell ref="E11:E12"/>
    <mergeCell ref="F11:F12"/>
    <mergeCell ref="G11:G12"/>
    <mergeCell ref="H11:H12"/>
    <mergeCell ref="I11:I12"/>
    <mergeCell ref="C8:D8"/>
    <mergeCell ref="A9:A12"/>
    <mergeCell ref="B9:B12"/>
    <mergeCell ref="C9:C12"/>
    <mergeCell ref="D9:L9"/>
    <mergeCell ref="M9:N10"/>
    <mergeCell ref="J11:J12"/>
    <mergeCell ref="K11:K12"/>
    <mergeCell ref="L11:L12"/>
    <mergeCell ref="M11:M12"/>
    <mergeCell ref="A1:V1"/>
    <mergeCell ref="A2:V2"/>
    <mergeCell ref="D3:V3"/>
    <mergeCell ref="C4:D4"/>
    <mergeCell ref="C5:D5"/>
    <mergeCell ref="C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36-146р от 25.12.23</vt:lpstr>
      <vt:lpstr>40-157р от 24.05.24</vt:lpstr>
      <vt:lpstr>42-165р от 13.08.24</vt:lpstr>
      <vt:lpstr>45-173р от 01.11.24</vt:lpstr>
      <vt:lpstr>46-174р от 12.12.24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Захарий Геннадьевич</dc:creator>
  <cp:lastModifiedBy>USER</cp:lastModifiedBy>
  <cp:lastPrinted>2018-02-09T05:05:02Z</cp:lastPrinted>
  <dcterms:created xsi:type="dcterms:W3CDTF">2017-10-02T12:05:49Z</dcterms:created>
  <dcterms:modified xsi:type="dcterms:W3CDTF">2024-12-28T03:42:25Z</dcterms:modified>
</cp:coreProperties>
</file>